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autoCompressPictures="0"/>
  <bookViews>
    <workbookView xWindow="0" yWindow="0" windowWidth="24980" windowHeight="16160" activeTab="1"/>
  </bookViews>
  <sheets>
    <sheet name="shift-share" sheetId="2" r:id="rId1"/>
    <sheet name="shift-share w. govt employment" sheetId="1" r:id="rId2"/>
  </sheets>
  <definedNames>
    <definedName name="_xlnm.Print_Area" localSheetId="0">'shift-share'!$A$1:$L$99</definedName>
    <definedName name="_xlnm.Print_Area" localSheetId="1">'shift-share w. govt employment'!$A$1:$L$101</definedName>
    <definedName name="_xlnm.Print_Titles" localSheetId="0">'shift-share'!$1:$1</definedName>
    <definedName name="_xlnm.Print_Titles" localSheetId="1">'shift-share w. govt employment'!$1:$1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1" i="1" l="1"/>
  <c r="D2" i="2"/>
  <c r="E2" i="2"/>
  <c r="I70" i="2"/>
  <c r="E70" i="2"/>
  <c r="J70" i="2"/>
  <c r="K70" i="2"/>
  <c r="L70" i="2"/>
  <c r="M70" i="2"/>
  <c r="H70" i="2"/>
  <c r="D2" i="1"/>
  <c r="E2" i="1"/>
  <c r="I70" i="1"/>
  <c r="E70" i="1"/>
  <c r="J70" i="1"/>
  <c r="K70" i="1"/>
  <c r="L70" i="1"/>
  <c r="M70" i="1"/>
  <c r="H70" i="1"/>
  <c r="G2" i="1"/>
  <c r="F2" i="1"/>
  <c r="C101" i="1"/>
  <c r="G2" i="2"/>
  <c r="H2" i="2"/>
  <c r="F2" i="2"/>
  <c r="C2" i="1"/>
  <c r="M8" i="1"/>
  <c r="H8" i="1"/>
  <c r="E8" i="1"/>
  <c r="M7" i="1"/>
  <c r="H7" i="1"/>
  <c r="E7" i="1"/>
  <c r="M6" i="1"/>
  <c r="H6" i="1"/>
  <c r="E6" i="1"/>
  <c r="M8" i="2"/>
  <c r="M7" i="2"/>
  <c r="M6" i="2"/>
  <c r="M4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2" i="2"/>
  <c r="M33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9" i="2"/>
  <c r="M50" i="2"/>
  <c r="M51" i="2"/>
  <c r="M52" i="2"/>
  <c r="M53" i="2"/>
  <c r="M54" i="2"/>
  <c r="M55" i="2"/>
  <c r="M56" i="2"/>
  <c r="M57" i="2"/>
  <c r="M59" i="2"/>
  <c r="M60" i="2"/>
  <c r="M61" i="2"/>
  <c r="M62" i="2"/>
  <c r="M63" i="2"/>
  <c r="M64" i="2"/>
  <c r="M66" i="2"/>
  <c r="M67" i="2"/>
  <c r="M68" i="2"/>
  <c r="M69" i="2"/>
  <c r="M72" i="2"/>
  <c r="M73" i="2"/>
  <c r="M74" i="2"/>
  <c r="M76" i="2"/>
  <c r="M78" i="2"/>
  <c r="M80" i="2"/>
  <c r="M81" i="2"/>
  <c r="M83" i="2"/>
  <c r="M85" i="2"/>
  <c r="M86" i="2"/>
  <c r="M87" i="2"/>
  <c r="M88" i="2"/>
  <c r="M90" i="2"/>
  <c r="M91" i="2"/>
  <c r="M92" i="2"/>
  <c r="M94" i="2"/>
  <c r="M95" i="2"/>
  <c r="M97" i="2"/>
  <c r="M98" i="2"/>
  <c r="M99" i="2"/>
  <c r="M101" i="2"/>
  <c r="H8" i="2"/>
  <c r="H7" i="2"/>
  <c r="E7" i="2"/>
  <c r="K7" i="2"/>
  <c r="H6" i="2"/>
  <c r="E8" i="2"/>
  <c r="E6" i="2"/>
  <c r="J6" i="2"/>
  <c r="M34" i="1"/>
  <c r="M33" i="1"/>
  <c r="M32" i="1"/>
  <c r="M64" i="1"/>
  <c r="M63" i="1"/>
  <c r="M62" i="1"/>
  <c r="M61" i="1"/>
  <c r="M60" i="1"/>
  <c r="M59" i="1"/>
  <c r="H64" i="1"/>
  <c r="H63" i="1"/>
  <c r="H62" i="1"/>
  <c r="H61" i="1"/>
  <c r="H60" i="1"/>
  <c r="E60" i="1"/>
  <c r="K60" i="1"/>
  <c r="H59" i="1"/>
  <c r="H34" i="1"/>
  <c r="H33" i="1"/>
  <c r="H32" i="1"/>
  <c r="E32" i="1"/>
  <c r="K32" i="1"/>
  <c r="E34" i="1"/>
  <c r="E33" i="1"/>
  <c r="E64" i="1"/>
  <c r="E63" i="1"/>
  <c r="E62" i="1"/>
  <c r="E61" i="1"/>
  <c r="K61" i="1"/>
  <c r="E59" i="1"/>
  <c r="K59" i="1"/>
  <c r="E64" i="2"/>
  <c r="J64" i="2"/>
  <c r="E63" i="2"/>
  <c r="K63" i="2"/>
  <c r="I63" i="2"/>
  <c r="J63" i="2"/>
  <c r="L63" i="2"/>
  <c r="E62" i="2"/>
  <c r="E61" i="2"/>
  <c r="E60" i="2"/>
  <c r="J60" i="2"/>
  <c r="E59" i="2"/>
  <c r="J59" i="2"/>
  <c r="E34" i="2"/>
  <c r="E33" i="2"/>
  <c r="J33" i="2"/>
  <c r="E32" i="2"/>
  <c r="J32" i="2"/>
  <c r="I32" i="2"/>
  <c r="K32" i="2"/>
  <c r="L32" i="2"/>
  <c r="H64" i="2"/>
  <c r="H63" i="2"/>
  <c r="H62" i="2"/>
  <c r="H61" i="2"/>
  <c r="H60" i="2"/>
  <c r="H59" i="2"/>
  <c r="H36" i="2"/>
  <c r="H34" i="2"/>
  <c r="K34" i="2"/>
  <c r="H33" i="2"/>
  <c r="H32" i="2"/>
  <c r="H99" i="2"/>
  <c r="E99" i="2"/>
  <c r="K99" i="2"/>
  <c r="H98" i="2"/>
  <c r="E98" i="2"/>
  <c r="K98" i="2"/>
  <c r="H97" i="2"/>
  <c r="E97" i="2"/>
  <c r="K97" i="2"/>
  <c r="H95" i="2"/>
  <c r="E95" i="2"/>
  <c r="K95" i="2"/>
  <c r="H94" i="2"/>
  <c r="E94" i="2"/>
  <c r="H92" i="2"/>
  <c r="E92" i="2"/>
  <c r="J92" i="2"/>
  <c r="H91" i="2"/>
  <c r="E91" i="2"/>
  <c r="H90" i="2"/>
  <c r="E90" i="2"/>
  <c r="J90" i="2"/>
  <c r="I90" i="2"/>
  <c r="K90" i="2"/>
  <c r="L90" i="2"/>
  <c r="H88" i="2"/>
  <c r="E88" i="2"/>
  <c r="H87" i="2"/>
  <c r="E87" i="2"/>
  <c r="H86" i="2"/>
  <c r="E86" i="2"/>
  <c r="K86" i="2"/>
  <c r="H85" i="2"/>
  <c r="E85" i="2"/>
  <c r="K85" i="2"/>
  <c r="H83" i="2"/>
  <c r="E83" i="2"/>
  <c r="K83" i="2"/>
  <c r="H81" i="2"/>
  <c r="E81" i="2"/>
  <c r="H80" i="2"/>
  <c r="E80" i="2"/>
  <c r="K80" i="2"/>
  <c r="H78" i="2"/>
  <c r="E78" i="2"/>
  <c r="H76" i="2"/>
  <c r="E76" i="2"/>
  <c r="K76" i="2"/>
  <c r="H74" i="2"/>
  <c r="E74" i="2"/>
  <c r="H73" i="2"/>
  <c r="E73" i="2"/>
  <c r="K73" i="2"/>
  <c r="H72" i="2"/>
  <c r="E72" i="2"/>
  <c r="K72" i="2"/>
  <c r="H69" i="2"/>
  <c r="E69" i="2"/>
  <c r="K69" i="2"/>
  <c r="H68" i="2"/>
  <c r="E68" i="2"/>
  <c r="H67" i="2"/>
  <c r="E67" i="2"/>
  <c r="J67" i="2"/>
  <c r="I67" i="2"/>
  <c r="K67" i="2"/>
  <c r="L67" i="2"/>
  <c r="H66" i="2"/>
  <c r="E66" i="2"/>
  <c r="K66" i="2"/>
  <c r="H57" i="2"/>
  <c r="E57" i="2"/>
  <c r="K57" i="2"/>
  <c r="H56" i="2"/>
  <c r="E56" i="2"/>
  <c r="H55" i="2"/>
  <c r="E55" i="2"/>
  <c r="K55" i="2"/>
  <c r="H54" i="2"/>
  <c r="E54" i="2"/>
  <c r="K54" i="2"/>
  <c r="H53" i="2"/>
  <c r="E53" i="2"/>
  <c r="H52" i="2"/>
  <c r="E52" i="2"/>
  <c r="K52" i="2"/>
  <c r="H51" i="2"/>
  <c r="E51" i="2"/>
  <c r="H50" i="2"/>
  <c r="E50" i="2"/>
  <c r="J50" i="2"/>
  <c r="H49" i="2"/>
  <c r="E49" i="2"/>
  <c r="K49" i="2"/>
  <c r="H47" i="2"/>
  <c r="E47" i="2"/>
  <c r="H46" i="2"/>
  <c r="E46" i="2"/>
  <c r="K46" i="2"/>
  <c r="H45" i="2"/>
  <c r="E45" i="2"/>
  <c r="H44" i="2"/>
  <c r="E44" i="2"/>
  <c r="H43" i="2"/>
  <c r="E43" i="2"/>
  <c r="H42" i="2"/>
  <c r="E42" i="2"/>
  <c r="J42" i="2"/>
  <c r="I42" i="2"/>
  <c r="K42" i="2"/>
  <c r="L42" i="2"/>
  <c r="H41" i="2"/>
  <c r="E41" i="2"/>
  <c r="K41" i="2"/>
  <c r="H40" i="2"/>
  <c r="E40" i="2"/>
  <c r="H39" i="2"/>
  <c r="E39" i="2"/>
  <c r="H38" i="2"/>
  <c r="E38" i="2"/>
  <c r="K38" i="2"/>
  <c r="H37" i="2"/>
  <c r="E37" i="2"/>
  <c r="E36" i="2"/>
  <c r="J36" i="2"/>
  <c r="H30" i="2"/>
  <c r="E30" i="2"/>
  <c r="J30" i="2"/>
  <c r="H29" i="2"/>
  <c r="E29" i="2"/>
  <c r="K29" i="2"/>
  <c r="H28" i="2"/>
  <c r="E28" i="2"/>
  <c r="K28" i="2"/>
  <c r="H27" i="2"/>
  <c r="E27" i="2"/>
  <c r="K27" i="2"/>
  <c r="H26" i="2"/>
  <c r="E26" i="2"/>
  <c r="K26" i="2"/>
  <c r="H25" i="2"/>
  <c r="E25" i="2"/>
  <c r="K25" i="2"/>
  <c r="H24" i="2"/>
  <c r="E24" i="2"/>
  <c r="H23" i="2"/>
  <c r="E23" i="2"/>
  <c r="J23" i="2"/>
  <c r="H22" i="2"/>
  <c r="E22" i="2"/>
  <c r="K22" i="2"/>
  <c r="H21" i="2"/>
  <c r="E21" i="2"/>
  <c r="K21" i="2"/>
  <c r="I21" i="2"/>
  <c r="J21" i="2"/>
  <c r="L21" i="2"/>
  <c r="H20" i="2"/>
  <c r="E20" i="2"/>
  <c r="K20" i="2"/>
  <c r="H19" i="2"/>
  <c r="E19" i="2"/>
  <c r="H18" i="2"/>
  <c r="E18" i="2"/>
  <c r="K18" i="2"/>
  <c r="H17" i="2"/>
  <c r="E17" i="2"/>
  <c r="J17" i="2"/>
  <c r="H16" i="2"/>
  <c r="E16" i="2"/>
  <c r="K16" i="2"/>
  <c r="H15" i="2"/>
  <c r="E15" i="2"/>
  <c r="K15" i="2"/>
  <c r="H14" i="2"/>
  <c r="E14" i="2"/>
  <c r="K14" i="2"/>
  <c r="I14" i="2"/>
  <c r="J14" i="2"/>
  <c r="L14" i="2"/>
  <c r="H13" i="2"/>
  <c r="E13" i="2"/>
  <c r="K13" i="2"/>
  <c r="H12" i="2"/>
  <c r="E12" i="2"/>
  <c r="H11" i="2"/>
  <c r="E11" i="2"/>
  <c r="K11" i="2"/>
  <c r="H10" i="2"/>
  <c r="E10" i="2"/>
  <c r="K10" i="2"/>
  <c r="H4" i="2"/>
  <c r="E4" i="2"/>
  <c r="J4" i="2"/>
  <c r="E103" i="1"/>
  <c r="E104" i="1"/>
  <c r="E102" i="1"/>
  <c r="M104" i="1"/>
  <c r="H104" i="1"/>
  <c r="M103" i="1"/>
  <c r="H103" i="1"/>
  <c r="K103" i="1"/>
  <c r="M102" i="1"/>
  <c r="H102" i="1"/>
  <c r="K102" i="1"/>
  <c r="M4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66" i="1"/>
  <c r="M67" i="1"/>
  <c r="M68" i="1"/>
  <c r="M69" i="1"/>
  <c r="M72" i="1"/>
  <c r="M73" i="1"/>
  <c r="M74" i="1"/>
  <c r="M76" i="1"/>
  <c r="M78" i="1"/>
  <c r="M80" i="1"/>
  <c r="M81" i="1"/>
  <c r="M83" i="1"/>
  <c r="M85" i="1"/>
  <c r="M86" i="1"/>
  <c r="M87" i="1"/>
  <c r="M88" i="1"/>
  <c r="M90" i="1"/>
  <c r="M91" i="1"/>
  <c r="M92" i="1"/>
  <c r="M94" i="1"/>
  <c r="M95" i="1"/>
  <c r="M97" i="1"/>
  <c r="M98" i="1"/>
  <c r="M99" i="1"/>
  <c r="H4" i="1"/>
  <c r="H12" i="1"/>
  <c r="E78" i="1"/>
  <c r="H78" i="1"/>
  <c r="K78" i="1"/>
  <c r="E99" i="1"/>
  <c r="H99" i="1"/>
  <c r="E98" i="1"/>
  <c r="H98" i="1"/>
  <c r="E97" i="1"/>
  <c r="H97" i="1"/>
  <c r="E95" i="1"/>
  <c r="H95" i="1"/>
  <c r="E94" i="1"/>
  <c r="H94" i="1"/>
  <c r="E92" i="1"/>
  <c r="H92" i="1"/>
  <c r="K92" i="1"/>
  <c r="E91" i="1"/>
  <c r="H91" i="1"/>
  <c r="E90" i="1"/>
  <c r="H90" i="1"/>
  <c r="E88" i="1"/>
  <c r="K88" i="1"/>
  <c r="H88" i="1"/>
  <c r="E87" i="1"/>
  <c r="H87" i="1"/>
  <c r="E86" i="1"/>
  <c r="K86" i="1"/>
  <c r="H86" i="1"/>
  <c r="E85" i="1"/>
  <c r="H85" i="1"/>
  <c r="E83" i="1"/>
  <c r="H83" i="1"/>
  <c r="E81" i="1"/>
  <c r="H81" i="1"/>
  <c r="E80" i="1"/>
  <c r="H80" i="1"/>
  <c r="E76" i="1"/>
  <c r="K76" i="1"/>
  <c r="H76" i="1"/>
  <c r="E74" i="1"/>
  <c r="K74" i="1"/>
  <c r="H74" i="1"/>
  <c r="E73" i="1"/>
  <c r="H73" i="1"/>
  <c r="E72" i="1"/>
  <c r="H72" i="1"/>
  <c r="E69" i="1"/>
  <c r="H69" i="1"/>
  <c r="E68" i="1"/>
  <c r="K68" i="1"/>
  <c r="H68" i="1"/>
  <c r="E67" i="1"/>
  <c r="H67" i="1"/>
  <c r="E66" i="1"/>
  <c r="H66" i="1"/>
  <c r="E57" i="1"/>
  <c r="H57" i="1"/>
  <c r="E56" i="1"/>
  <c r="H56" i="1"/>
  <c r="E55" i="1"/>
  <c r="K55" i="1"/>
  <c r="H55" i="1"/>
  <c r="E54" i="1"/>
  <c r="K54" i="1"/>
  <c r="H54" i="1"/>
  <c r="E53" i="1"/>
  <c r="H53" i="1"/>
  <c r="E52" i="1"/>
  <c r="H52" i="1"/>
  <c r="E51" i="1"/>
  <c r="H51" i="1"/>
  <c r="E50" i="1"/>
  <c r="H50" i="1"/>
  <c r="E49" i="1"/>
  <c r="K49" i="1"/>
  <c r="H49" i="1"/>
  <c r="E47" i="1"/>
  <c r="H47" i="1"/>
  <c r="E46" i="1"/>
  <c r="H46" i="1"/>
  <c r="E45" i="1"/>
  <c r="K45" i="1"/>
  <c r="H45" i="1"/>
  <c r="E44" i="1"/>
  <c r="K44" i="1"/>
  <c r="H44" i="1"/>
  <c r="E43" i="1"/>
  <c r="H43" i="1"/>
  <c r="E42" i="1"/>
  <c r="H42" i="1"/>
  <c r="E41" i="1"/>
  <c r="H41" i="1"/>
  <c r="E40" i="1"/>
  <c r="K40" i="1"/>
  <c r="H40" i="1"/>
  <c r="E39" i="1"/>
  <c r="K39" i="1"/>
  <c r="H39" i="1"/>
  <c r="E38" i="1"/>
  <c r="H38" i="1"/>
  <c r="E37" i="1"/>
  <c r="H37" i="1"/>
  <c r="E36" i="1"/>
  <c r="H36" i="1"/>
  <c r="E30" i="1"/>
  <c r="K30" i="1"/>
  <c r="H30" i="1"/>
  <c r="E29" i="1"/>
  <c r="K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K22" i="1"/>
  <c r="H22" i="1"/>
  <c r="E21" i="1"/>
  <c r="H21" i="1"/>
  <c r="E20" i="1"/>
  <c r="H20" i="1"/>
  <c r="E19" i="1"/>
  <c r="H19" i="1"/>
  <c r="K19" i="1"/>
  <c r="E18" i="1"/>
  <c r="H18" i="1"/>
  <c r="K18" i="1"/>
  <c r="E17" i="1"/>
  <c r="H17" i="1"/>
  <c r="K17" i="1"/>
  <c r="E16" i="1"/>
  <c r="H16" i="1"/>
  <c r="K16" i="1"/>
  <c r="E15" i="1"/>
  <c r="H15" i="1"/>
  <c r="K15" i="1"/>
  <c r="E14" i="1"/>
  <c r="H14" i="1"/>
  <c r="E13" i="1"/>
  <c r="H13" i="1"/>
  <c r="E12" i="1"/>
  <c r="E11" i="1"/>
  <c r="K11" i="1"/>
  <c r="H11" i="1"/>
  <c r="E10" i="1"/>
  <c r="H10" i="1"/>
  <c r="E4" i="1"/>
  <c r="K94" i="2"/>
  <c r="K81" i="2"/>
  <c r="K39" i="2"/>
  <c r="K40" i="2"/>
  <c r="K47" i="2"/>
  <c r="K91" i="2"/>
  <c r="I22" i="2"/>
  <c r="I53" i="2"/>
  <c r="I44" i="2"/>
  <c r="J72" i="2"/>
  <c r="I47" i="2"/>
  <c r="J98" i="2"/>
  <c r="J69" i="2"/>
  <c r="J74" i="2"/>
  <c r="J49" i="2"/>
  <c r="I49" i="2"/>
  <c r="L49" i="2"/>
  <c r="J83" i="2"/>
  <c r="I46" i="2"/>
  <c r="J46" i="2"/>
  <c r="L46" i="2"/>
  <c r="I38" i="2"/>
  <c r="I33" i="2"/>
  <c r="I30" i="2"/>
  <c r="I66" i="2"/>
  <c r="I28" i="2"/>
  <c r="I81" i="2"/>
  <c r="I45" i="2"/>
  <c r="I91" i="2"/>
  <c r="I54" i="2"/>
  <c r="J56" i="2"/>
  <c r="J99" i="2"/>
  <c r="J18" i="2"/>
  <c r="I39" i="2"/>
  <c r="I17" i="2"/>
  <c r="I76" i="2"/>
  <c r="J16" i="2"/>
  <c r="I92" i="2"/>
  <c r="I74" i="2"/>
  <c r="J51" i="2"/>
  <c r="I51" i="2"/>
  <c r="K51" i="2"/>
  <c r="L51" i="2"/>
  <c r="J55" i="2"/>
  <c r="I37" i="2"/>
  <c r="J86" i="2"/>
  <c r="I86" i="2"/>
  <c r="L86" i="2"/>
  <c r="J15" i="2"/>
  <c r="I18" i="2"/>
  <c r="L18" i="2"/>
  <c r="J57" i="2"/>
  <c r="I52" i="2"/>
  <c r="I95" i="2"/>
  <c r="I55" i="2"/>
  <c r="J61" i="2"/>
  <c r="J97" i="2"/>
  <c r="I24" i="2"/>
  <c r="I88" i="2"/>
  <c r="I41" i="2"/>
  <c r="J39" i="2"/>
  <c r="J87" i="2"/>
  <c r="I87" i="2"/>
  <c r="K87" i="2"/>
  <c r="L87" i="2"/>
  <c r="I99" i="2"/>
  <c r="I59" i="2"/>
  <c r="J11" i="2"/>
  <c r="I40" i="2"/>
  <c r="J40" i="2"/>
  <c r="L40" i="2"/>
  <c r="I43" i="2"/>
  <c r="J26" i="2"/>
  <c r="I6" i="2"/>
  <c r="I7" i="2"/>
  <c r="I8" i="2"/>
  <c r="J7" i="2"/>
  <c r="I26" i="2"/>
  <c r="L26" i="2"/>
  <c r="J22" i="2"/>
  <c r="I20" i="2"/>
  <c r="I13" i="2"/>
  <c r="I29" i="2"/>
  <c r="J47" i="2"/>
  <c r="I78" i="2"/>
  <c r="J28" i="2"/>
  <c r="I69" i="2"/>
  <c r="I15" i="2"/>
  <c r="I73" i="2"/>
  <c r="J20" i="2"/>
  <c r="L20" i="2"/>
  <c r="I25" i="2"/>
  <c r="I68" i="2"/>
  <c r="I56" i="2"/>
  <c r="K17" i="2"/>
  <c r="K12" i="1"/>
  <c r="K41" i="1"/>
  <c r="K50" i="1"/>
  <c r="K66" i="1"/>
  <c r="K80" i="1"/>
  <c r="K99" i="1"/>
  <c r="K60" i="2"/>
  <c r="K64" i="2"/>
  <c r="I64" i="2"/>
  <c r="L64" i="2"/>
  <c r="L55" i="2"/>
  <c r="J85" i="2"/>
  <c r="I85" i="2"/>
  <c r="L85" i="2"/>
  <c r="I61" i="2"/>
  <c r="I36" i="2"/>
  <c r="I16" i="2"/>
  <c r="I98" i="2"/>
  <c r="L98" i="2"/>
  <c r="J38" i="2"/>
  <c r="L38" i="2"/>
  <c r="J34" i="2"/>
  <c r="I80" i="2"/>
  <c r="I83" i="2"/>
  <c r="I19" i="2"/>
  <c r="I62" i="2"/>
  <c r="J88" i="2"/>
  <c r="K88" i="2"/>
  <c r="L88" i="2"/>
  <c r="J54" i="2"/>
  <c r="I50" i="2"/>
  <c r="I27" i="2"/>
  <c r="J81" i="2"/>
  <c r="I34" i="2"/>
  <c r="J19" i="2"/>
  <c r="K10" i="1"/>
  <c r="K19" i="2"/>
  <c r="L19" i="2"/>
  <c r="K43" i="2"/>
  <c r="K56" i="2"/>
  <c r="L56" i="2"/>
  <c r="K74" i="2"/>
  <c r="L74" i="2"/>
  <c r="H2" i="1"/>
  <c r="K63" i="1"/>
  <c r="L17" i="2"/>
  <c r="J41" i="2"/>
  <c r="K6" i="1"/>
  <c r="K69" i="1"/>
  <c r="K94" i="1"/>
  <c r="K37" i="1"/>
  <c r="K98" i="1"/>
  <c r="K43" i="1"/>
  <c r="K20" i="1"/>
  <c r="K36" i="1"/>
  <c r="K24" i="1"/>
  <c r="K57" i="1"/>
  <c r="K8" i="1"/>
  <c r="K90" i="1"/>
  <c r="L28" i="2"/>
  <c r="K42" i="1"/>
  <c r="J94" i="2"/>
  <c r="I4" i="2"/>
  <c r="J91" i="2"/>
  <c r="L91" i="2"/>
  <c r="I23" i="2"/>
  <c r="I11" i="2"/>
  <c r="I72" i="2"/>
  <c r="J25" i="2"/>
  <c r="J27" i="2"/>
  <c r="I97" i="2"/>
  <c r="J73" i="2"/>
  <c r="I10" i="2"/>
  <c r="I94" i="2"/>
  <c r="J13" i="2"/>
  <c r="K38" i="1"/>
  <c r="L34" i="2"/>
  <c r="K14" i="1"/>
  <c r="K23" i="1"/>
  <c r="K25" i="1"/>
  <c r="K26" i="1"/>
  <c r="K27" i="1"/>
  <c r="K28" i="1"/>
  <c r="K53" i="1"/>
  <c r="K67" i="1"/>
  <c r="K72" i="1"/>
  <c r="K73" i="1"/>
  <c r="K81" i="1"/>
  <c r="K83" i="1"/>
  <c r="K85" i="1"/>
  <c r="K87" i="1"/>
  <c r="K91" i="1"/>
  <c r="K104" i="1"/>
  <c r="K92" i="2"/>
  <c r="L92" i="2"/>
  <c r="L27" i="2"/>
  <c r="L73" i="2"/>
  <c r="L69" i="2"/>
  <c r="L15" i="2"/>
  <c r="L94" i="2"/>
  <c r="J29" i="2"/>
  <c r="L29" i="2"/>
  <c r="L97" i="2"/>
  <c r="L72" i="2"/>
  <c r="K23" i="2"/>
  <c r="L23" i="2"/>
  <c r="L83" i="2"/>
  <c r="K33" i="2"/>
  <c r="L33" i="2"/>
  <c r="K4" i="2"/>
  <c r="K101" i="2"/>
  <c r="J66" i="2"/>
  <c r="L66" i="2"/>
  <c r="L99" i="2"/>
  <c r="L39" i="2"/>
  <c r="J76" i="2"/>
  <c r="L76" i="2"/>
  <c r="K6" i="2"/>
  <c r="K30" i="2"/>
  <c r="L30" i="2"/>
  <c r="K44" i="2"/>
  <c r="K50" i="2"/>
  <c r="L50" i="2"/>
  <c r="K59" i="2"/>
  <c r="L59" i="2"/>
  <c r="K61" i="2"/>
  <c r="L61" i="2"/>
  <c r="K13" i="1"/>
  <c r="K21" i="1"/>
  <c r="K51" i="1"/>
  <c r="K56" i="1"/>
  <c r="K4" i="1"/>
  <c r="K107" i="1"/>
  <c r="K34" i="1"/>
  <c r="K62" i="1"/>
  <c r="K64" i="1"/>
  <c r="M107" i="1"/>
  <c r="K95" i="1"/>
  <c r="K7" i="1"/>
  <c r="L6" i="2"/>
  <c r="K46" i="1"/>
  <c r="K52" i="1"/>
  <c r="K97" i="1"/>
  <c r="K12" i="2"/>
  <c r="J12" i="2"/>
  <c r="K24" i="2"/>
  <c r="J24" i="2"/>
  <c r="K36" i="2"/>
  <c r="L36" i="2"/>
  <c r="K45" i="2"/>
  <c r="J45" i="2"/>
  <c r="L45" i="2"/>
  <c r="K53" i="2"/>
  <c r="J53" i="2"/>
  <c r="L53" i="2"/>
  <c r="K68" i="2"/>
  <c r="J68" i="2"/>
  <c r="L68" i="2"/>
  <c r="K78" i="2"/>
  <c r="J78" i="2"/>
  <c r="L78" i="2"/>
  <c r="K33" i="1"/>
  <c r="K8" i="2"/>
  <c r="J8" i="2"/>
  <c r="L13" i="2"/>
  <c r="L11" i="2"/>
  <c r="K47" i="1"/>
  <c r="L16" i="2"/>
  <c r="L25" i="2"/>
  <c r="L47" i="2"/>
  <c r="L7" i="2"/>
  <c r="L41" i="2"/>
  <c r="J52" i="2"/>
  <c r="L52" i="2"/>
  <c r="J95" i="2"/>
  <c r="L95" i="2"/>
  <c r="L54" i="2"/>
  <c r="J10" i="2"/>
  <c r="L10" i="2"/>
  <c r="L81" i="2"/>
  <c r="L22" i="2"/>
  <c r="J20" i="1"/>
  <c r="K62" i="2"/>
  <c r="J62" i="2"/>
  <c r="J29" i="1"/>
  <c r="J73" i="1"/>
  <c r="J37" i="2"/>
  <c r="K37" i="2"/>
  <c r="L37" i="2"/>
  <c r="I12" i="2"/>
  <c r="J43" i="2"/>
  <c r="L43" i="2"/>
  <c r="J44" i="2"/>
  <c r="L44" i="2"/>
  <c r="I57" i="2"/>
  <c r="L57" i="2"/>
  <c r="J80" i="2"/>
  <c r="L80" i="2"/>
  <c r="I60" i="2"/>
  <c r="L60" i="2"/>
  <c r="L62" i="2"/>
  <c r="L4" i="2"/>
  <c r="L101" i="2"/>
  <c r="L12" i="2"/>
  <c r="I101" i="2"/>
  <c r="I61" i="1"/>
  <c r="I45" i="1"/>
  <c r="I38" i="1"/>
  <c r="I83" i="1"/>
  <c r="I8" i="1"/>
  <c r="I95" i="1"/>
  <c r="I102" i="1"/>
  <c r="I13" i="1"/>
  <c r="I12" i="1"/>
  <c r="I76" i="1"/>
  <c r="J41" i="1"/>
  <c r="I67" i="1"/>
  <c r="I55" i="1"/>
  <c r="J11" i="1"/>
  <c r="J14" i="1"/>
  <c r="I66" i="1"/>
  <c r="I90" i="1"/>
  <c r="I14" i="1"/>
  <c r="I22" i="1"/>
  <c r="I98" i="1"/>
  <c r="I62" i="1"/>
  <c r="I15" i="1"/>
  <c r="J32" i="1"/>
  <c r="J37" i="1"/>
  <c r="I49" i="1"/>
  <c r="I21" i="1"/>
  <c r="I85" i="1"/>
  <c r="I42" i="1"/>
  <c r="J80" i="1"/>
  <c r="I29" i="1"/>
  <c r="L29" i="1"/>
  <c r="J91" i="1"/>
  <c r="J90" i="1"/>
  <c r="I73" i="1"/>
  <c r="L73" i="1"/>
  <c r="J63" i="1"/>
  <c r="I19" i="1"/>
  <c r="J4" i="1"/>
  <c r="J25" i="1"/>
  <c r="J17" i="1"/>
  <c r="J16" i="1"/>
  <c r="I59" i="1"/>
  <c r="J76" i="1"/>
  <c r="I104" i="1"/>
  <c r="J45" i="1"/>
  <c r="J15" i="1"/>
  <c r="I16" i="1"/>
  <c r="L16" i="1"/>
  <c r="J64" i="1"/>
  <c r="I28" i="1"/>
  <c r="I26" i="1"/>
  <c r="I91" i="1"/>
  <c r="L91" i="1"/>
  <c r="J53" i="1"/>
  <c r="J7" i="1"/>
  <c r="I39" i="1"/>
  <c r="I57" i="1"/>
  <c r="I34" i="1"/>
  <c r="J85" i="1"/>
  <c r="J28" i="1"/>
  <c r="I11" i="1"/>
  <c r="L11" i="1"/>
  <c r="J43" i="1"/>
  <c r="J23" i="1"/>
  <c r="J83" i="1"/>
  <c r="J44" i="1"/>
  <c r="I40" i="1"/>
  <c r="I56" i="1"/>
  <c r="J8" i="1"/>
  <c r="I41" i="1"/>
  <c r="L41" i="1"/>
  <c r="J61" i="1"/>
  <c r="I4" i="1"/>
  <c r="J13" i="1"/>
  <c r="I78" i="1"/>
  <c r="J39" i="1"/>
  <c r="J10" i="1"/>
  <c r="J74" i="1"/>
  <c r="I74" i="1"/>
  <c r="L74" i="1"/>
  <c r="I88" i="1"/>
  <c r="I43" i="1"/>
  <c r="L43" i="1"/>
  <c r="I44" i="1"/>
  <c r="I24" i="1"/>
  <c r="I99" i="1"/>
  <c r="I94" i="1"/>
  <c r="J81" i="1"/>
  <c r="J54" i="1"/>
  <c r="J21" i="1"/>
  <c r="J22" i="1"/>
  <c r="J42" i="1"/>
  <c r="J62" i="1"/>
  <c r="I10" i="1"/>
  <c r="I7" i="1"/>
  <c r="L7" i="1"/>
  <c r="I103" i="1"/>
  <c r="I64" i="1"/>
  <c r="L64" i="1"/>
  <c r="I72" i="1"/>
  <c r="I20" i="1"/>
  <c r="L20" i="1"/>
  <c r="I80" i="1"/>
  <c r="I92" i="1"/>
  <c r="I47" i="1"/>
  <c r="J68" i="1"/>
  <c r="J36" i="1"/>
  <c r="I87" i="1"/>
  <c r="I17" i="1"/>
  <c r="L17" i="1"/>
  <c r="I60" i="1"/>
  <c r="I18" i="1"/>
  <c r="J24" i="1"/>
  <c r="I25" i="1"/>
  <c r="I46" i="1"/>
  <c r="J99" i="1"/>
  <c r="J27" i="1"/>
  <c r="J88" i="1"/>
  <c r="J18" i="1"/>
  <c r="J98" i="1"/>
  <c r="J57" i="1"/>
  <c r="J59" i="1"/>
  <c r="J104" i="1"/>
  <c r="I63" i="1"/>
  <c r="L63" i="1"/>
  <c r="J66" i="1"/>
  <c r="J86" i="1"/>
  <c r="I68" i="1"/>
  <c r="L68" i="1"/>
  <c r="I52" i="1"/>
  <c r="J26" i="1"/>
  <c r="J67" i="1"/>
  <c r="J95" i="1"/>
  <c r="I50" i="1"/>
  <c r="J69" i="1"/>
  <c r="J72" i="1"/>
  <c r="I32" i="1"/>
  <c r="L32" i="1"/>
  <c r="J12" i="1"/>
  <c r="I23" i="1"/>
  <c r="L23" i="1"/>
  <c r="I69" i="1"/>
  <c r="I54" i="1"/>
  <c r="L54" i="1"/>
  <c r="I6" i="1"/>
  <c r="J50" i="1"/>
  <c r="I37" i="1"/>
  <c r="L37" i="1"/>
  <c r="I30" i="1"/>
  <c r="J30" i="1"/>
  <c r="L30" i="1"/>
  <c r="J49" i="1"/>
  <c r="I51" i="1"/>
  <c r="J56" i="1"/>
  <c r="I53" i="1"/>
  <c r="L53" i="1"/>
  <c r="I27" i="1"/>
  <c r="J40" i="1"/>
  <c r="I33" i="1"/>
  <c r="I86" i="1"/>
  <c r="L86" i="1"/>
  <c r="I97" i="1"/>
  <c r="I36" i="1"/>
  <c r="L36" i="1"/>
  <c r="I81" i="1"/>
  <c r="L81" i="1"/>
  <c r="J92" i="1"/>
  <c r="J34" i="1"/>
  <c r="J51" i="1"/>
  <c r="J38" i="1"/>
  <c r="J102" i="1"/>
  <c r="J97" i="1"/>
  <c r="J55" i="1"/>
  <c r="J6" i="1"/>
  <c r="J87" i="1"/>
  <c r="J60" i="1"/>
  <c r="J19" i="1"/>
  <c r="L8" i="2"/>
  <c r="J33" i="1"/>
  <c r="L24" i="2"/>
  <c r="J103" i="1"/>
  <c r="J78" i="1"/>
  <c r="J52" i="1"/>
  <c r="J47" i="1"/>
  <c r="J46" i="1"/>
  <c r="J94" i="1"/>
  <c r="J101" i="2"/>
  <c r="L28" i="1"/>
  <c r="L46" i="1"/>
  <c r="L56" i="1"/>
  <c r="L19" i="1"/>
  <c r="L49" i="1"/>
  <c r="L90" i="1"/>
  <c r="L12" i="1"/>
  <c r="L8" i="1"/>
  <c r="L38" i="1"/>
  <c r="L61" i="1"/>
  <c r="L51" i="1"/>
  <c r="L60" i="1"/>
  <c r="L87" i="1"/>
  <c r="L92" i="1"/>
  <c r="L94" i="1"/>
  <c r="L24" i="1"/>
  <c r="L78" i="1"/>
  <c r="L4" i="1"/>
  <c r="L107" i="1"/>
  <c r="I107" i="1"/>
  <c r="L57" i="1"/>
  <c r="L85" i="1"/>
  <c r="L62" i="1"/>
  <c r="L22" i="1"/>
  <c r="L55" i="1"/>
  <c r="L102" i="1"/>
  <c r="L97" i="1"/>
  <c r="L33" i="1"/>
  <c r="L27" i="1"/>
  <c r="L6" i="1"/>
  <c r="L69" i="1"/>
  <c r="L50" i="1"/>
  <c r="L52" i="1"/>
  <c r="L25" i="1"/>
  <c r="L18" i="1"/>
  <c r="L47" i="1"/>
  <c r="L80" i="1"/>
  <c r="L72" i="1"/>
  <c r="L103" i="1"/>
  <c r="L10" i="1"/>
  <c r="L99" i="1"/>
  <c r="L44" i="1"/>
  <c r="L88" i="1"/>
  <c r="L40" i="1"/>
  <c r="L34" i="1"/>
  <c r="L39" i="1"/>
  <c r="L26" i="1"/>
  <c r="L104" i="1"/>
  <c r="L59" i="1"/>
  <c r="J107" i="1"/>
  <c r="L42" i="1"/>
  <c r="L21" i="1"/>
  <c r="L15" i="1"/>
  <c r="L98" i="1"/>
  <c r="L14" i="1"/>
  <c r="L66" i="1"/>
  <c r="L67" i="1"/>
  <c r="L76" i="1"/>
  <c r="L13" i="1"/>
  <c r="L95" i="1"/>
  <c r="L83" i="1"/>
  <c r="L45" i="1"/>
</calcChain>
</file>

<file path=xl/sharedStrings.xml><?xml version="1.0" encoding="utf-8"?>
<sst xmlns="http://schemas.openxmlformats.org/spreadsheetml/2006/main" count="232" uniqueCount="113">
  <si>
    <t>NAICS code</t>
  </si>
  <si>
    <t>Industry description</t>
  </si>
  <si>
    <t>Percent Change</t>
  </si>
  <si>
    <t>Total Change</t>
  </si>
  <si>
    <t>Internal Check</t>
  </si>
  <si>
    <t>Total</t>
  </si>
  <si>
    <t>Utilities</t>
  </si>
  <si>
    <t>Manufacturing</t>
  </si>
  <si>
    <t xml:space="preserve">Food manufacturing </t>
  </si>
  <si>
    <t xml:space="preserve">Beverage and tobacco product manufacturing </t>
  </si>
  <si>
    <t xml:space="preserve">Textile mills </t>
  </si>
  <si>
    <t xml:space="preserve">Textile product mills </t>
  </si>
  <si>
    <t xml:space="preserve"> Apparel manufacturing </t>
  </si>
  <si>
    <t xml:space="preserve">Leather and allied product manufacturing </t>
  </si>
  <si>
    <t xml:space="preserve">Wood product manufacturing </t>
  </si>
  <si>
    <t xml:space="preserve">Paper manufacturing </t>
  </si>
  <si>
    <t xml:space="preserve">Printing and related support activities </t>
  </si>
  <si>
    <t xml:space="preserve">Petroleum and coal products manufacturing </t>
  </si>
  <si>
    <t xml:space="preserve">Chemical manufacturing </t>
  </si>
  <si>
    <t xml:space="preserve">Plastics and rubber products manufacturing </t>
  </si>
  <si>
    <t xml:space="preserve">Nonmetallic mineral product manufacturing </t>
  </si>
  <si>
    <t xml:space="preserve">Primary metal manufacturing </t>
  </si>
  <si>
    <t xml:space="preserve">Fabricated metal product manufacturing </t>
  </si>
  <si>
    <t xml:space="preserve">Machinery manufacturing </t>
  </si>
  <si>
    <t xml:space="preserve">Computer and electronic product manufacturing </t>
  </si>
  <si>
    <t xml:space="preserve">Electrical equipment and appliance mfg. </t>
  </si>
  <si>
    <t xml:space="preserve">Transportation equipment manufacturing </t>
  </si>
  <si>
    <t xml:space="preserve">Furniture and related product manufacturing </t>
  </si>
  <si>
    <t xml:space="preserve"> Miscellaneous manufacturing </t>
  </si>
  <si>
    <t>Wholesale trade</t>
  </si>
  <si>
    <t>Durable goods merchant wholesalers</t>
  </si>
  <si>
    <t>Nondurable goods merchant wholesalers</t>
  </si>
  <si>
    <t>Wholesale electronic markets and agents and brokers</t>
  </si>
  <si>
    <t>44-45</t>
  </si>
  <si>
    <t>Retail trade</t>
  </si>
  <si>
    <t>Motor vehicle &amp; parts dealers</t>
  </si>
  <si>
    <t>Furniture &amp; home furnishings stores</t>
  </si>
  <si>
    <t>Electronics &amp; appliance stores</t>
  </si>
  <si>
    <t>Building material &amp; garden equipment &amp; supplies dealers</t>
  </si>
  <si>
    <t>Food &amp; beverage stores</t>
  </si>
  <si>
    <t>Health &amp; personal care stores</t>
  </si>
  <si>
    <t>Gasoline stations</t>
  </si>
  <si>
    <t>Clothing &amp; clothing accessories stores</t>
  </si>
  <si>
    <t>Sporting goods, hobby, book, &amp; music stores</t>
  </si>
  <si>
    <t>General merchandise stores</t>
  </si>
  <si>
    <t>Miscellaneous store retailers</t>
  </si>
  <si>
    <t>Nonstore retailers</t>
  </si>
  <si>
    <t>48-49</t>
  </si>
  <si>
    <t>Transportation &amp; warehousing</t>
  </si>
  <si>
    <t>Air transportation</t>
  </si>
  <si>
    <t>Water transportation</t>
  </si>
  <si>
    <t>Truck transportation</t>
  </si>
  <si>
    <t>Transit &amp; ground passenger transportation</t>
  </si>
  <si>
    <t>Pipeline transportation</t>
  </si>
  <si>
    <t>Scenic &amp; sightseeing transportation</t>
  </si>
  <si>
    <t>Support activities for transportation</t>
  </si>
  <si>
    <t>Couriers &amp; messengers</t>
  </si>
  <si>
    <t>Warehousing &amp; storage</t>
  </si>
  <si>
    <t>Information</t>
  </si>
  <si>
    <t>Publishing industries (except Internet)</t>
  </si>
  <si>
    <t>Motion picture &amp; sound recording industries</t>
  </si>
  <si>
    <t>Broadcasting (except Internet)</t>
  </si>
  <si>
    <t>Telecommunications</t>
  </si>
  <si>
    <t>Internet service providers, web search portals, &amp; data processing</t>
  </si>
  <si>
    <t>Other information services</t>
  </si>
  <si>
    <t>Finance &amp; insurance</t>
  </si>
  <si>
    <t>Monetary authorities - central bank</t>
  </si>
  <si>
    <t>Credit intermediation &amp; related activities</t>
  </si>
  <si>
    <t>Securities intermediation &amp; related activities</t>
  </si>
  <si>
    <t>Insurance carriers &amp; related activities</t>
  </si>
  <si>
    <t>Funds, trusts, &amp; other financial vehicles (part)</t>
  </si>
  <si>
    <t>Real estate &amp; rental &amp; leasing</t>
  </si>
  <si>
    <t>Real estate</t>
  </si>
  <si>
    <t>Rental &amp; leasing services</t>
  </si>
  <si>
    <t>Lessors of nonfinancial intangible assets (exc copyrighted works)</t>
  </si>
  <si>
    <t>Professional, scientific, &amp; technical services</t>
  </si>
  <si>
    <t>Management of companies &amp; enterprises</t>
  </si>
  <si>
    <t>Administrative &amp; support &amp; waste management &amp; remediation service</t>
  </si>
  <si>
    <t>Administrative &amp; support services</t>
  </si>
  <si>
    <t>Waste management &amp; remediation services</t>
  </si>
  <si>
    <t>Educational services</t>
  </si>
  <si>
    <t>Health care &amp; social assistance</t>
  </si>
  <si>
    <t>Ambulatory health care services</t>
  </si>
  <si>
    <t>Hospitals</t>
  </si>
  <si>
    <t>Nursing &amp; residential care facilities</t>
  </si>
  <si>
    <t>Social assistance</t>
  </si>
  <si>
    <t>Arts, entertainment, &amp; recreation</t>
  </si>
  <si>
    <t>Performing arts, spectator sports, &amp; related industries</t>
  </si>
  <si>
    <t>Museums, historical sites, &amp; similar institutions</t>
  </si>
  <si>
    <t>Amusement, gambling, &amp; recreation industries</t>
  </si>
  <si>
    <t>Accommodation &amp; food services</t>
  </si>
  <si>
    <t>Accommodation</t>
  </si>
  <si>
    <t>Food services &amp; drinking places</t>
  </si>
  <si>
    <t>Other services (except public administration)</t>
  </si>
  <si>
    <t>Repair &amp; maintenance</t>
  </si>
  <si>
    <t>Personal &amp; laundry services</t>
  </si>
  <si>
    <t>Religious/grantmaking/civic/professional &amp; similar org</t>
  </si>
  <si>
    <t>Competitive Component</t>
  </si>
  <si>
    <t>Industrial Mix Component</t>
  </si>
  <si>
    <t>Total:</t>
  </si>
  <si>
    <t>National Growth Component</t>
  </si>
  <si>
    <t xml:space="preserve">Government </t>
  </si>
  <si>
    <t>Federal, civilian</t>
  </si>
  <si>
    <t>Military</t>
  </si>
  <si>
    <t>State government</t>
  </si>
  <si>
    <t>Construction</t>
  </si>
  <si>
    <t>Construction of buildings</t>
  </si>
  <si>
    <t>Heavy and civil engineering</t>
  </si>
  <si>
    <t>Specialty trade contractors</t>
  </si>
  <si>
    <t>2008 _______ MSA Employment</t>
  </si>
  <si>
    <t>2008 US Employment</t>
  </si>
  <si>
    <t>2013 _______ MSA Employment</t>
  </si>
  <si>
    <t>2013 US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</si>
</sst>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8"/>
      <color theme="3" tint="0.39997558519241921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6" fontId="3" fillId="0" borderId="1" xfId="3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165" fontId="3" fillId="0" borderId="0" xfId="1" applyNumberFormat="1" applyFont="1" applyBorder="1" applyAlignment="1">
      <alignment wrapText="1"/>
    </xf>
    <xf numFmtId="166" fontId="3" fillId="0" borderId="0" xfId="3" applyNumberFormat="1" applyFont="1" applyBorder="1" applyAlignment="1">
      <alignment wrapText="1"/>
    </xf>
    <xf numFmtId="165" fontId="3" fillId="0" borderId="2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165" fontId="3" fillId="2" borderId="0" xfId="1" applyNumberFormat="1" applyFont="1" applyFill="1" applyAlignment="1">
      <alignment wrapText="1"/>
    </xf>
    <xf numFmtId="166" fontId="3" fillId="2" borderId="0" xfId="3" applyNumberFormat="1" applyFont="1" applyFill="1" applyAlignment="1">
      <alignment wrapText="1"/>
    </xf>
    <xf numFmtId="165" fontId="3" fillId="2" borderId="3" xfId="1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166" fontId="4" fillId="0" borderId="0" xfId="3" applyNumberFormat="1" applyFont="1" applyAlignment="1">
      <alignment wrapText="1"/>
    </xf>
    <xf numFmtId="165" fontId="4" fillId="0" borderId="3" xfId="1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horizontal="left" wrapText="1"/>
    </xf>
    <xf numFmtId="166" fontId="4" fillId="0" borderId="0" xfId="3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166" fontId="4" fillId="0" borderId="0" xfId="3" applyNumberFormat="1" applyFont="1" applyFill="1" applyAlignment="1">
      <alignment wrapText="1"/>
    </xf>
    <xf numFmtId="165" fontId="4" fillId="2" borderId="3" xfId="1" applyNumberFormat="1" applyFont="1" applyFill="1" applyBorder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3" fontId="4" fillId="2" borderId="3" xfId="0" applyNumberFormat="1" applyFont="1" applyFill="1" applyBorder="1" applyAlignment="1">
      <alignment horizontal="right" wrapText="1"/>
    </xf>
    <xf numFmtId="165" fontId="4" fillId="0" borderId="0" xfId="1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165" fontId="4" fillId="0" borderId="0" xfId="1" applyNumberFormat="1" applyFont="1"/>
    <xf numFmtId="166" fontId="4" fillId="0" borderId="0" xfId="3" applyNumberFormat="1" applyFont="1"/>
    <xf numFmtId="0" fontId="4" fillId="0" borderId="0" xfId="0" applyFont="1" applyAlignment="1">
      <alignment horizontal="right"/>
    </xf>
    <xf numFmtId="165" fontId="3" fillId="0" borderId="1" xfId="1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66" fontId="3" fillId="0" borderId="0" xfId="3" applyNumberFormat="1" applyFont="1" applyAlignment="1">
      <alignment horizontal="right"/>
    </xf>
    <xf numFmtId="165" fontId="5" fillId="0" borderId="1" xfId="1" applyNumberFormat="1" applyFont="1" applyBorder="1" applyAlignment="1">
      <alignment horizontal="right" wrapText="1"/>
    </xf>
    <xf numFmtId="165" fontId="5" fillId="0" borderId="0" xfId="1" applyNumberFormat="1" applyFont="1" applyBorder="1" applyAlignment="1">
      <alignment wrapText="1"/>
    </xf>
    <xf numFmtId="3" fontId="5" fillId="2" borderId="3" xfId="0" applyNumberFormat="1" applyFont="1" applyFill="1" applyBorder="1"/>
    <xf numFmtId="3" fontId="6" fillId="0" borderId="3" xfId="0" applyNumberFormat="1" applyFont="1" applyBorder="1"/>
    <xf numFmtId="165" fontId="6" fillId="0" borderId="3" xfId="1" applyNumberFormat="1" applyFont="1" applyBorder="1" applyAlignment="1">
      <alignment wrapText="1"/>
    </xf>
    <xf numFmtId="165" fontId="6" fillId="0" borderId="0" xfId="1" applyNumberFormat="1" applyFont="1"/>
    <xf numFmtId="165" fontId="5" fillId="2" borderId="0" xfId="1" applyNumberFormat="1" applyFont="1" applyFill="1" applyAlignment="1">
      <alignment wrapText="1"/>
    </xf>
    <xf numFmtId="165" fontId="6" fillId="0" borderId="0" xfId="1" applyNumberFormat="1" applyFont="1" applyAlignment="1">
      <alignment wrapText="1"/>
    </xf>
    <xf numFmtId="165" fontId="6" fillId="0" borderId="0" xfId="1" applyNumberFormat="1" applyFont="1" applyFill="1" applyAlignment="1">
      <alignment horizontal="right" wrapText="1"/>
    </xf>
    <xf numFmtId="165" fontId="6" fillId="0" borderId="0" xfId="1" applyNumberFormat="1" applyFont="1" applyFill="1" applyAlignment="1">
      <alignment wrapText="1"/>
    </xf>
    <xf numFmtId="165" fontId="5" fillId="0" borderId="2" xfId="1" applyNumberFormat="1" applyFont="1" applyBorder="1" applyAlignment="1">
      <alignment wrapText="1"/>
    </xf>
    <xf numFmtId="165" fontId="6" fillId="0" borderId="3" xfId="1" applyNumberFormat="1" applyFont="1" applyBorder="1" applyAlignment="1">
      <alignment horizontal="center" wrapText="1"/>
    </xf>
    <xf numFmtId="165" fontId="6" fillId="0" borderId="0" xfId="1" applyNumberFormat="1" applyFont="1" applyAlignment="1">
      <alignment horizontal="center" wrapText="1"/>
    </xf>
    <xf numFmtId="3" fontId="3" fillId="2" borderId="0" xfId="0" applyNumberFormat="1" applyFont="1" applyFill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165" fontId="3" fillId="3" borderId="0" xfId="1" applyNumberFormat="1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165" fontId="3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166" fontId="2" fillId="0" borderId="0" xfId="3" applyNumberFormat="1" applyFont="1" applyAlignment="1">
      <alignment horizontal="right" wrapText="1"/>
    </xf>
    <xf numFmtId="0" fontId="2" fillId="0" borderId="0" xfId="0" applyFont="1" applyAlignment="1">
      <alignment wrapText="1"/>
    </xf>
    <xf numFmtId="3" fontId="8" fillId="3" borderId="4" xfId="0" applyNumberFormat="1" applyFont="1" applyFill="1" applyBorder="1"/>
    <xf numFmtId="166" fontId="4" fillId="0" borderId="4" xfId="3" applyNumberFormat="1" applyFont="1" applyBorder="1" applyAlignment="1">
      <alignment wrapText="1"/>
    </xf>
    <xf numFmtId="165" fontId="2" fillId="0" borderId="0" xfId="1" applyNumberFormat="1" applyFont="1"/>
    <xf numFmtId="165" fontId="2" fillId="0" borderId="0" xfId="1" applyNumberFormat="1" applyFont="1" applyAlignment="1">
      <alignment wrapText="1"/>
    </xf>
    <xf numFmtId="165" fontId="2" fillId="3" borderId="0" xfId="1" applyNumberFormat="1" applyFont="1" applyFill="1"/>
  </cellXfs>
  <cellStyles count="6">
    <cellStyle name="Comma" xfId="1" builtinId="3"/>
    <cellStyle name="Followed Hyperlink" xfId="5" builtinId="9" hidden="1"/>
    <cellStyle name="Hyperlink" xfId="4" builtinId="8" hidden="1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SheetLayoutView="100" workbookViewId="0">
      <pane ySplit="2" topLeftCell="A7" activePane="bottomLeft" state="frozen"/>
      <selection pane="bottomLeft" activeCell="G2" sqref="G2"/>
    </sheetView>
  </sheetViews>
  <sheetFormatPr baseColWidth="10" defaultColWidth="8.83203125" defaultRowHeight="10" x14ac:dyDescent="0"/>
  <cols>
    <col min="1" max="1" width="5.6640625" style="35" bestFit="1" customWidth="1"/>
    <col min="2" max="2" width="30.1640625" style="34" customWidth="1"/>
    <col min="3" max="3" width="12" style="36" bestFit="1" customWidth="1"/>
    <col min="4" max="4" width="12" style="37" bestFit="1" customWidth="1"/>
    <col min="5" max="5" width="7.1640625" style="38" bestFit="1" customWidth="1"/>
    <col min="6" max="7" width="12.5" style="48" bestFit="1" customWidth="1"/>
    <col min="8" max="8" width="7.1640625" style="38" bestFit="1" customWidth="1"/>
    <col min="9" max="9" width="10.83203125" style="33" customWidth="1"/>
    <col min="10" max="10" width="10.33203125" style="39" bestFit="1" customWidth="1"/>
    <col min="11" max="11" width="10.5" style="39" customWidth="1"/>
    <col min="12" max="13" width="7" style="39" bestFit="1" customWidth="1"/>
    <col min="14" max="16384" width="8.83203125" style="34"/>
  </cols>
  <sheetData>
    <row r="1" spans="1:13" s="2" customFormat="1" ht="42.75" customHeight="1">
      <c r="A1" s="1" t="s">
        <v>0</v>
      </c>
      <c r="B1" s="2" t="s">
        <v>1</v>
      </c>
      <c r="C1" s="3" t="s">
        <v>110</v>
      </c>
      <c r="D1" s="3" t="s">
        <v>112</v>
      </c>
      <c r="E1" s="4" t="s">
        <v>2</v>
      </c>
      <c r="F1" s="43" t="s">
        <v>109</v>
      </c>
      <c r="G1" s="43" t="s">
        <v>111</v>
      </c>
      <c r="H1" s="4" t="s">
        <v>2</v>
      </c>
      <c r="I1" s="40" t="s">
        <v>100</v>
      </c>
      <c r="J1" s="41" t="s">
        <v>98</v>
      </c>
      <c r="K1" s="41" t="s">
        <v>97</v>
      </c>
      <c r="L1" s="5" t="s">
        <v>3</v>
      </c>
      <c r="M1" s="5" t="s">
        <v>4</v>
      </c>
    </row>
    <row r="2" spans="1:13" s="6" customFormat="1" ht="21" customHeight="1">
      <c r="B2" s="7" t="s">
        <v>5</v>
      </c>
      <c r="C2" s="8">
        <v>120604265</v>
      </c>
      <c r="D2" s="8">
        <f>D3+D5+D9+D31+D35+D48+D58+D65+D71+D75+D77+D79+D82+D84+D89+D93+D96</f>
        <v>117368169</v>
      </c>
      <c r="E2" s="9">
        <f>(D2-C2)/C2</f>
        <v>-2.6832351243963055E-2</v>
      </c>
      <c r="F2" s="53">
        <f>F3+F9+F31+F35+F48+F58+F65+F71+F75+F77+F79+F82+F84+F89+F93+F96+F5</f>
        <v>0</v>
      </c>
      <c r="G2" s="44">
        <f>G3+G9+G31+G35+G48+G58+G65+G71+G75+G77+G79+G82+G84+G89+G93+G96+G5</f>
        <v>0</v>
      </c>
      <c r="H2" s="9" t="e">
        <f>(G2-F2)/F2</f>
        <v>#DIV/0!</v>
      </c>
      <c r="I2" s="10"/>
      <c r="J2" s="11"/>
      <c r="K2" s="11"/>
      <c r="L2" s="12"/>
      <c r="M2" s="12"/>
    </row>
    <row r="3" spans="1:13" s="14" customFormat="1" ht="21" customHeight="1">
      <c r="A3" s="13">
        <v>22</v>
      </c>
      <c r="B3" s="14" t="s">
        <v>6</v>
      </c>
      <c r="C3" s="70">
        <v>639403</v>
      </c>
      <c r="D3" s="70">
        <v>638575</v>
      </c>
      <c r="E3" s="16"/>
      <c r="F3" s="45"/>
      <c r="G3" s="49"/>
      <c r="H3" s="16"/>
      <c r="I3" s="17"/>
      <c r="J3" s="18"/>
      <c r="K3" s="18"/>
      <c r="L3" s="19"/>
      <c r="M3" s="19"/>
    </row>
    <row r="4" spans="1:13" s="25" customFormat="1">
      <c r="A4" s="20">
        <v>221</v>
      </c>
      <c r="B4" s="20" t="s">
        <v>6</v>
      </c>
      <c r="C4" s="68">
        <v>639403</v>
      </c>
      <c r="D4" s="68">
        <v>638575</v>
      </c>
      <c r="E4" s="21">
        <f>(D4-C4)/C4</f>
        <v>-1.2949579529655006E-3</v>
      </c>
      <c r="F4" s="46"/>
      <c r="G4" s="50"/>
      <c r="H4" s="21" t="e">
        <f>(G4-F4)/F4</f>
        <v>#DIV/0!</v>
      </c>
      <c r="I4" s="22">
        <f>F4*E$2</f>
        <v>0</v>
      </c>
      <c r="J4" s="23">
        <f>F4*(E4-E$2)</f>
        <v>0</v>
      </c>
      <c r="K4" s="23" t="e">
        <f>F4*(H4-E4)</f>
        <v>#DIV/0!</v>
      </c>
      <c r="L4" s="24" t="e">
        <f>SUM(I4:K4)</f>
        <v>#DIV/0!</v>
      </c>
      <c r="M4" s="24">
        <f>G4-F4</f>
        <v>0</v>
      </c>
    </row>
    <row r="5" spans="1:13" s="60" customFormat="1" ht="21" customHeight="1">
      <c r="A5" s="59">
        <v>23</v>
      </c>
      <c r="B5" s="60" t="s">
        <v>105</v>
      </c>
      <c r="C5" s="70">
        <v>7043631</v>
      </c>
      <c r="D5" s="70">
        <v>5470181</v>
      </c>
      <c r="E5" s="66"/>
      <c r="F5" s="45"/>
      <c r="G5" s="49"/>
      <c r="H5" s="62"/>
      <c r="I5" s="63"/>
    </row>
    <row r="6" spans="1:13" s="65" customFormat="1">
      <c r="A6" s="61">
        <v>236</v>
      </c>
      <c r="B6" s="61" t="s">
        <v>106</v>
      </c>
      <c r="C6" s="68">
        <v>1553559</v>
      </c>
      <c r="D6" s="68">
        <v>1120235</v>
      </c>
      <c r="E6" s="67">
        <f>(D6-C6)/C6</f>
        <v>-0.27892342678971316</v>
      </c>
      <c r="F6" s="46"/>
      <c r="G6" s="50"/>
      <c r="H6" s="21" t="e">
        <f>(G6-F6)/F6</f>
        <v>#DIV/0!</v>
      </c>
      <c r="I6" s="22">
        <f>F6*E$2</f>
        <v>0</v>
      </c>
      <c r="J6" s="23">
        <f>F6*(E6-E$2)</f>
        <v>0</v>
      </c>
      <c r="K6" s="23" t="e">
        <f>F6*(H6-E6)</f>
        <v>#DIV/0!</v>
      </c>
      <c r="L6" s="24" t="e">
        <f>SUM(I6:K6)</f>
        <v>#DIV/0!</v>
      </c>
      <c r="M6" s="24">
        <f>G6-F6</f>
        <v>0</v>
      </c>
    </row>
    <row r="7" spans="1:13" s="65" customFormat="1">
      <c r="A7" s="61">
        <v>237</v>
      </c>
      <c r="B7" s="61" t="s">
        <v>107</v>
      </c>
      <c r="C7" s="68">
        <v>994866</v>
      </c>
      <c r="D7" s="68">
        <v>876990</v>
      </c>
      <c r="E7" s="67">
        <f>(D7-C7)/C7</f>
        <v>-0.1184842983879236</v>
      </c>
      <c r="F7" s="64"/>
      <c r="G7" s="50"/>
      <c r="H7" s="21" t="e">
        <f>(G7-F7)/F7</f>
        <v>#DIV/0!</v>
      </c>
      <c r="I7" s="22">
        <f>F7*E$2</f>
        <v>0</v>
      </c>
      <c r="J7" s="23">
        <f>F7*(E7-E$2)</f>
        <v>0</v>
      </c>
      <c r="K7" s="23" t="e">
        <f>F7*(H7-E7)</f>
        <v>#DIV/0!</v>
      </c>
      <c r="L7" s="24" t="e">
        <f>SUM(I7:K7)</f>
        <v>#DIV/0!</v>
      </c>
      <c r="M7" s="24">
        <f>G7-F7</f>
        <v>0</v>
      </c>
    </row>
    <row r="8" spans="1:13" s="65" customFormat="1">
      <c r="A8" s="61">
        <v>238</v>
      </c>
      <c r="B8" s="61" t="s">
        <v>108</v>
      </c>
      <c r="C8" s="68">
        <v>4495206</v>
      </c>
      <c r="D8" s="68">
        <v>3472956</v>
      </c>
      <c r="E8" s="67">
        <f>(D8-C8)/C8</f>
        <v>-0.2274089329832715</v>
      </c>
      <c r="F8" s="64"/>
      <c r="G8" s="50"/>
      <c r="H8" s="21" t="e">
        <f>(G8-F8)/F8</f>
        <v>#DIV/0!</v>
      </c>
      <c r="I8" s="22">
        <f>F8*E$2</f>
        <v>0</v>
      </c>
      <c r="J8" s="23">
        <f>F8*(E8-E$2)</f>
        <v>0</v>
      </c>
      <c r="K8" s="23" t="e">
        <f>F8*(H8-E8)</f>
        <v>#DIV/0!</v>
      </c>
      <c r="L8" s="24" t="e">
        <f>SUM(I8:K8)</f>
        <v>#DIV/0!</v>
      </c>
      <c r="M8" s="24">
        <f>G8-F8</f>
        <v>0</v>
      </c>
    </row>
    <row r="9" spans="1:13" s="14" customFormat="1" ht="21" customHeight="1">
      <c r="A9" s="13">
        <v>31</v>
      </c>
      <c r="B9" s="14" t="s">
        <v>7</v>
      </c>
      <c r="C9" s="70">
        <v>13096159</v>
      </c>
      <c r="D9" s="70">
        <v>11276438</v>
      </c>
      <c r="E9" s="16"/>
      <c r="F9" s="45"/>
      <c r="G9" s="49"/>
      <c r="H9" s="16"/>
      <c r="I9" s="17"/>
      <c r="J9" s="18"/>
      <c r="K9" s="18"/>
      <c r="L9" s="19"/>
      <c r="M9" s="19"/>
    </row>
    <row r="10" spans="1:13" s="28" customFormat="1">
      <c r="A10" s="26">
        <v>311</v>
      </c>
      <c r="B10" s="20" t="s">
        <v>8</v>
      </c>
      <c r="C10" s="68">
        <v>1467458</v>
      </c>
      <c r="D10" s="68">
        <v>1413977</v>
      </c>
      <c r="E10" s="27">
        <f t="shared" ref="E10:E30" si="0">(D10-C10)/C10</f>
        <v>-3.6444654634067888E-2</v>
      </c>
      <c r="F10" s="46"/>
      <c r="G10" s="51"/>
      <c r="H10" s="27" t="e">
        <f t="shared" ref="H10:H33" si="1">(G10-F10)/F10</f>
        <v>#DIV/0!</v>
      </c>
      <c r="I10" s="22">
        <f t="shared" ref="I10:I30" si="2">F10*E$2</f>
        <v>0</v>
      </c>
      <c r="J10" s="23">
        <f t="shared" ref="J10:J30" si="3">F10*(E10-E$2)</f>
        <v>0</v>
      </c>
      <c r="K10" s="23" t="e">
        <f t="shared" ref="K10:K30" si="4">F10*(H10-E10)</f>
        <v>#DIV/0!</v>
      </c>
      <c r="L10" s="24" t="e">
        <f t="shared" ref="L10:L30" si="5">SUM(I10:K10)</f>
        <v>#DIV/0!</v>
      </c>
      <c r="M10" s="24">
        <f t="shared" ref="M10:M30" si="6">G10-F10</f>
        <v>0</v>
      </c>
    </row>
    <row r="11" spans="1:13" s="28" customFormat="1">
      <c r="A11" s="26">
        <v>312</v>
      </c>
      <c r="B11" s="20" t="s">
        <v>9</v>
      </c>
      <c r="C11" s="68">
        <v>157006</v>
      </c>
      <c r="D11" s="68">
        <v>160776</v>
      </c>
      <c r="E11" s="27">
        <f t="shared" si="0"/>
        <v>2.4011821204285185E-2</v>
      </c>
      <c r="F11" s="46"/>
      <c r="G11" s="51"/>
      <c r="H11" s="27" t="e">
        <f t="shared" si="1"/>
        <v>#DIV/0!</v>
      </c>
      <c r="I11" s="22">
        <f t="shared" si="2"/>
        <v>0</v>
      </c>
      <c r="J11" s="23">
        <f t="shared" si="3"/>
        <v>0</v>
      </c>
      <c r="K11" s="23" t="e">
        <f t="shared" si="4"/>
        <v>#DIV/0!</v>
      </c>
      <c r="L11" s="24" t="e">
        <f t="shared" si="5"/>
        <v>#DIV/0!</v>
      </c>
      <c r="M11" s="24">
        <f t="shared" si="6"/>
        <v>0</v>
      </c>
    </row>
    <row r="12" spans="1:13" s="28" customFormat="1">
      <c r="A12" s="26">
        <v>313</v>
      </c>
      <c r="B12" s="20" t="s">
        <v>10</v>
      </c>
      <c r="C12" s="68">
        <v>148707</v>
      </c>
      <c r="D12" s="68">
        <v>104833</v>
      </c>
      <c r="E12" s="27">
        <f t="shared" si="0"/>
        <v>-0.29503654838037213</v>
      </c>
      <c r="F12" s="46"/>
      <c r="G12" s="51"/>
      <c r="H12" s="27" t="e">
        <f t="shared" si="1"/>
        <v>#DIV/0!</v>
      </c>
      <c r="I12" s="22">
        <f t="shared" si="2"/>
        <v>0</v>
      </c>
      <c r="J12" s="23">
        <f t="shared" si="3"/>
        <v>0</v>
      </c>
      <c r="K12" s="23" t="e">
        <f t="shared" si="4"/>
        <v>#DIV/0!</v>
      </c>
      <c r="L12" s="24" t="e">
        <f t="shared" si="5"/>
        <v>#DIV/0!</v>
      </c>
      <c r="M12" s="24">
        <f t="shared" si="6"/>
        <v>0</v>
      </c>
    </row>
    <row r="13" spans="1:13" s="28" customFormat="1">
      <c r="A13" s="26">
        <v>314</v>
      </c>
      <c r="B13" s="20" t="s">
        <v>11</v>
      </c>
      <c r="C13" s="68">
        <v>146243</v>
      </c>
      <c r="D13" s="68">
        <v>113510</v>
      </c>
      <c r="E13" s="27">
        <f t="shared" si="0"/>
        <v>-0.22382609765937514</v>
      </c>
      <c r="F13" s="46"/>
      <c r="G13" s="51"/>
      <c r="H13" s="27" t="e">
        <f t="shared" si="1"/>
        <v>#DIV/0!</v>
      </c>
      <c r="I13" s="22">
        <f t="shared" si="2"/>
        <v>0</v>
      </c>
      <c r="J13" s="23">
        <f t="shared" si="3"/>
        <v>0</v>
      </c>
      <c r="K13" s="23" t="e">
        <f t="shared" si="4"/>
        <v>#DIV/0!</v>
      </c>
      <c r="L13" s="24" t="e">
        <f t="shared" si="5"/>
        <v>#DIV/0!</v>
      </c>
      <c r="M13" s="24">
        <f t="shared" si="6"/>
        <v>0</v>
      </c>
    </row>
    <row r="14" spans="1:13" s="28" customFormat="1">
      <c r="A14" s="26">
        <v>315</v>
      </c>
      <c r="B14" s="20" t="s">
        <v>12</v>
      </c>
      <c r="C14" s="68">
        <v>166357</v>
      </c>
      <c r="D14" s="68">
        <v>111782</v>
      </c>
      <c r="E14" s="27">
        <f t="shared" si="0"/>
        <v>-0.32805953461531523</v>
      </c>
      <c r="F14" s="46"/>
      <c r="G14" s="51"/>
      <c r="H14" s="27" t="e">
        <f t="shared" si="1"/>
        <v>#DIV/0!</v>
      </c>
      <c r="I14" s="22">
        <f t="shared" si="2"/>
        <v>0</v>
      </c>
      <c r="J14" s="23">
        <f t="shared" si="3"/>
        <v>0</v>
      </c>
      <c r="K14" s="23" t="e">
        <f t="shared" si="4"/>
        <v>#DIV/0!</v>
      </c>
      <c r="L14" s="24" t="e">
        <f t="shared" si="5"/>
        <v>#DIV/0!</v>
      </c>
      <c r="M14" s="24">
        <f t="shared" si="6"/>
        <v>0</v>
      </c>
    </row>
    <row r="15" spans="1:13" s="28" customFormat="1">
      <c r="A15" s="26">
        <v>316</v>
      </c>
      <c r="B15" s="20" t="s">
        <v>13</v>
      </c>
      <c r="C15" s="68">
        <v>32740</v>
      </c>
      <c r="D15" s="68">
        <v>25715</v>
      </c>
      <c r="E15" s="27">
        <f t="shared" si="0"/>
        <v>-0.21456933414783139</v>
      </c>
      <c r="F15" s="46"/>
      <c r="G15" s="51"/>
      <c r="H15" s="27" t="e">
        <f t="shared" si="1"/>
        <v>#DIV/0!</v>
      </c>
      <c r="I15" s="22">
        <f t="shared" si="2"/>
        <v>0</v>
      </c>
      <c r="J15" s="23">
        <f t="shared" si="3"/>
        <v>0</v>
      </c>
      <c r="K15" s="23" t="e">
        <f t="shared" si="4"/>
        <v>#DIV/0!</v>
      </c>
      <c r="L15" s="24" t="e">
        <f t="shared" si="5"/>
        <v>#DIV/0!</v>
      </c>
      <c r="M15" s="24">
        <f t="shared" si="6"/>
        <v>0</v>
      </c>
    </row>
    <row r="16" spans="1:13" s="28" customFormat="1">
      <c r="A16" s="26">
        <v>321</v>
      </c>
      <c r="B16" s="20" t="s">
        <v>14</v>
      </c>
      <c r="C16" s="68">
        <v>491280</v>
      </c>
      <c r="D16" s="68">
        <v>352098</v>
      </c>
      <c r="E16" s="27">
        <f t="shared" si="0"/>
        <v>-0.283304836345872</v>
      </c>
      <c r="F16" s="46"/>
      <c r="G16" s="51"/>
      <c r="H16" s="27" t="e">
        <f t="shared" si="1"/>
        <v>#DIV/0!</v>
      </c>
      <c r="I16" s="22">
        <f t="shared" si="2"/>
        <v>0</v>
      </c>
      <c r="J16" s="23">
        <f t="shared" si="3"/>
        <v>0</v>
      </c>
      <c r="K16" s="23" t="e">
        <f t="shared" si="4"/>
        <v>#DIV/0!</v>
      </c>
      <c r="L16" s="24" t="e">
        <f t="shared" si="5"/>
        <v>#DIV/0!</v>
      </c>
      <c r="M16" s="24">
        <f t="shared" si="6"/>
        <v>0</v>
      </c>
    </row>
    <row r="17" spans="1:13" s="28" customFormat="1">
      <c r="A17" s="26">
        <v>322</v>
      </c>
      <c r="B17" s="20" t="s">
        <v>15</v>
      </c>
      <c r="C17" s="68">
        <v>412912</v>
      </c>
      <c r="D17" s="68">
        <v>354735</v>
      </c>
      <c r="E17" s="27">
        <f t="shared" si="0"/>
        <v>-0.14089442786840781</v>
      </c>
      <c r="F17" s="46"/>
      <c r="G17" s="51"/>
      <c r="H17" s="27" t="e">
        <f t="shared" si="1"/>
        <v>#DIV/0!</v>
      </c>
      <c r="I17" s="22">
        <f t="shared" si="2"/>
        <v>0</v>
      </c>
      <c r="J17" s="23">
        <f t="shared" si="3"/>
        <v>0</v>
      </c>
      <c r="K17" s="23" t="e">
        <f t="shared" si="4"/>
        <v>#DIV/0!</v>
      </c>
      <c r="L17" s="24" t="e">
        <f t="shared" si="5"/>
        <v>#DIV/0!</v>
      </c>
      <c r="M17" s="24">
        <f t="shared" si="6"/>
        <v>0</v>
      </c>
    </row>
    <row r="18" spans="1:13" s="28" customFormat="1">
      <c r="A18" s="26">
        <v>323</v>
      </c>
      <c r="B18" s="20" t="s">
        <v>16</v>
      </c>
      <c r="C18" s="68">
        <v>626567</v>
      </c>
      <c r="D18" s="68">
        <v>462503</v>
      </c>
      <c r="E18" s="27">
        <f t="shared" si="0"/>
        <v>-0.26184589995962126</v>
      </c>
      <c r="F18" s="46"/>
      <c r="G18" s="51"/>
      <c r="H18" s="27" t="e">
        <f t="shared" si="1"/>
        <v>#DIV/0!</v>
      </c>
      <c r="I18" s="22">
        <f t="shared" si="2"/>
        <v>0</v>
      </c>
      <c r="J18" s="23">
        <f t="shared" si="3"/>
        <v>0</v>
      </c>
      <c r="K18" s="23" t="e">
        <f t="shared" si="4"/>
        <v>#DIV/0!</v>
      </c>
      <c r="L18" s="24" t="e">
        <f t="shared" si="5"/>
        <v>#DIV/0!</v>
      </c>
      <c r="M18" s="24">
        <f t="shared" si="6"/>
        <v>0</v>
      </c>
    </row>
    <row r="19" spans="1:13" s="28" customFormat="1">
      <c r="A19" s="26">
        <v>324</v>
      </c>
      <c r="B19" s="20" t="s">
        <v>17</v>
      </c>
      <c r="C19" s="68">
        <v>103912</v>
      </c>
      <c r="D19" s="68">
        <v>97474</v>
      </c>
      <c r="E19" s="27">
        <f t="shared" si="0"/>
        <v>-6.195627069058434E-2</v>
      </c>
      <c r="F19" s="46"/>
      <c r="G19" s="51"/>
      <c r="H19" s="27" t="e">
        <f t="shared" si="1"/>
        <v>#DIV/0!</v>
      </c>
      <c r="I19" s="22">
        <f t="shared" si="2"/>
        <v>0</v>
      </c>
      <c r="J19" s="23">
        <f t="shared" si="3"/>
        <v>0</v>
      </c>
      <c r="K19" s="23" t="e">
        <f t="shared" si="4"/>
        <v>#DIV/0!</v>
      </c>
      <c r="L19" s="24" t="e">
        <f t="shared" si="5"/>
        <v>#DIV/0!</v>
      </c>
      <c r="M19" s="24">
        <f t="shared" si="6"/>
        <v>0</v>
      </c>
    </row>
    <row r="20" spans="1:13" s="28" customFormat="1">
      <c r="A20" s="26">
        <v>325</v>
      </c>
      <c r="B20" s="20" t="s">
        <v>18</v>
      </c>
      <c r="C20" s="68">
        <v>810788</v>
      </c>
      <c r="D20" s="68">
        <v>741030</v>
      </c>
      <c r="E20" s="27">
        <f t="shared" si="0"/>
        <v>-8.6037287182346059E-2</v>
      </c>
      <c r="F20" s="46"/>
      <c r="G20" s="51"/>
      <c r="H20" s="27" t="e">
        <f t="shared" si="1"/>
        <v>#DIV/0!</v>
      </c>
      <c r="I20" s="22">
        <f t="shared" si="2"/>
        <v>0</v>
      </c>
      <c r="J20" s="23">
        <f t="shared" si="3"/>
        <v>0</v>
      </c>
      <c r="K20" s="23" t="e">
        <f t="shared" si="4"/>
        <v>#DIV/0!</v>
      </c>
      <c r="L20" s="24" t="e">
        <f t="shared" si="5"/>
        <v>#DIV/0!</v>
      </c>
      <c r="M20" s="24">
        <f t="shared" si="6"/>
        <v>0</v>
      </c>
    </row>
    <row r="21" spans="1:13" s="28" customFormat="1">
      <c r="A21" s="26">
        <v>326</v>
      </c>
      <c r="B21" s="20" t="s">
        <v>19</v>
      </c>
      <c r="C21" s="68">
        <v>822126</v>
      </c>
      <c r="D21" s="68">
        <v>707364</v>
      </c>
      <c r="E21" s="27">
        <f t="shared" si="0"/>
        <v>-0.13959174141190037</v>
      </c>
      <c r="F21" s="46"/>
      <c r="G21" s="51"/>
      <c r="H21" s="27" t="e">
        <f t="shared" si="1"/>
        <v>#DIV/0!</v>
      </c>
      <c r="I21" s="22">
        <f t="shared" si="2"/>
        <v>0</v>
      </c>
      <c r="J21" s="23">
        <f t="shared" si="3"/>
        <v>0</v>
      </c>
      <c r="K21" s="23" t="e">
        <f t="shared" si="4"/>
        <v>#DIV/0!</v>
      </c>
      <c r="L21" s="24" t="e">
        <f t="shared" si="5"/>
        <v>#DIV/0!</v>
      </c>
      <c r="M21" s="24">
        <f t="shared" si="6"/>
        <v>0</v>
      </c>
    </row>
    <row r="22" spans="1:13" s="28" customFormat="1">
      <c r="A22" s="26">
        <v>327</v>
      </c>
      <c r="B22" s="20" t="s">
        <v>20</v>
      </c>
      <c r="C22" s="68">
        <v>456083</v>
      </c>
      <c r="D22" s="68">
        <v>349849</v>
      </c>
      <c r="E22" s="27">
        <f t="shared" si="0"/>
        <v>-0.23292690146311087</v>
      </c>
      <c r="F22" s="46"/>
      <c r="G22" s="51"/>
      <c r="H22" s="27" t="e">
        <f t="shared" si="1"/>
        <v>#DIV/0!</v>
      </c>
      <c r="I22" s="22">
        <f t="shared" si="2"/>
        <v>0</v>
      </c>
      <c r="J22" s="23">
        <f t="shared" si="3"/>
        <v>0</v>
      </c>
      <c r="K22" s="23" t="e">
        <f t="shared" si="4"/>
        <v>#DIV/0!</v>
      </c>
      <c r="L22" s="24" t="e">
        <f t="shared" si="5"/>
        <v>#DIV/0!</v>
      </c>
      <c r="M22" s="24">
        <f t="shared" si="6"/>
        <v>0</v>
      </c>
    </row>
    <row r="23" spans="1:13" s="28" customFormat="1">
      <c r="A23" s="26">
        <v>331</v>
      </c>
      <c r="B23" s="20" t="s">
        <v>21</v>
      </c>
      <c r="C23" s="68">
        <v>431956</v>
      </c>
      <c r="D23" s="68">
        <v>393345</v>
      </c>
      <c r="E23" s="27">
        <f t="shared" si="0"/>
        <v>-8.9386418987119062E-2</v>
      </c>
      <c r="F23" s="46"/>
      <c r="G23" s="51"/>
      <c r="H23" s="27" t="e">
        <f t="shared" si="1"/>
        <v>#DIV/0!</v>
      </c>
      <c r="I23" s="22">
        <f t="shared" si="2"/>
        <v>0</v>
      </c>
      <c r="J23" s="23">
        <f t="shared" si="3"/>
        <v>0</v>
      </c>
      <c r="K23" s="23" t="e">
        <f t="shared" si="4"/>
        <v>#DIV/0!</v>
      </c>
      <c r="L23" s="24" t="e">
        <f t="shared" si="5"/>
        <v>#DIV/0!</v>
      </c>
      <c r="M23" s="24">
        <f t="shared" si="6"/>
        <v>0</v>
      </c>
    </row>
    <row r="24" spans="1:13" s="28" customFormat="1">
      <c r="A24" s="26">
        <v>332</v>
      </c>
      <c r="B24" s="20" t="s">
        <v>22</v>
      </c>
      <c r="C24" s="68">
        <v>1588102</v>
      </c>
      <c r="D24" s="68">
        <v>1399991</v>
      </c>
      <c r="E24" s="27">
        <f t="shared" si="0"/>
        <v>-0.11845020030199571</v>
      </c>
      <c r="F24" s="46"/>
      <c r="G24" s="51"/>
      <c r="H24" s="27" t="e">
        <f t="shared" si="1"/>
        <v>#DIV/0!</v>
      </c>
      <c r="I24" s="22">
        <f t="shared" si="2"/>
        <v>0</v>
      </c>
      <c r="J24" s="23">
        <f t="shared" si="3"/>
        <v>0</v>
      </c>
      <c r="K24" s="23" t="e">
        <f t="shared" si="4"/>
        <v>#DIV/0!</v>
      </c>
      <c r="L24" s="24" t="e">
        <f t="shared" si="5"/>
        <v>#DIV/0!</v>
      </c>
      <c r="M24" s="24">
        <f t="shared" si="6"/>
        <v>0</v>
      </c>
    </row>
    <row r="25" spans="1:13" s="28" customFormat="1">
      <c r="A25" s="26">
        <v>333</v>
      </c>
      <c r="B25" s="20" t="s">
        <v>23</v>
      </c>
      <c r="C25" s="68">
        <v>1149654</v>
      </c>
      <c r="D25" s="68">
        <v>1057501</v>
      </c>
      <c r="E25" s="27">
        <f t="shared" si="0"/>
        <v>-8.0157160328237886E-2</v>
      </c>
      <c r="F25" s="46"/>
      <c r="G25" s="51"/>
      <c r="H25" s="27" t="e">
        <f t="shared" si="1"/>
        <v>#DIV/0!</v>
      </c>
      <c r="I25" s="22">
        <f t="shared" si="2"/>
        <v>0</v>
      </c>
      <c r="J25" s="23">
        <f t="shared" si="3"/>
        <v>0</v>
      </c>
      <c r="K25" s="23" t="e">
        <f t="shared" si="4"/>
        <v>#DIV/0!</v>
      </c>
      <c r="L25" s="24" t="e">
        <f t="shared" si="5"/>
        <v>#DIV/0!</v>
      </c>
      <c r="M25" s="24">
        <f t="shared" si="6"/>
        <v>0</v>
      </c>
    </row>
    <row r="26" spans="1:13" s="28" customFormat="1">
      <c r="A26" s="26">
        <v>334</v>
      </c>
      <c r="B26" s="20" t="s">
        <v>24</v>
      </c>
      <c r="C26" s="68">
        <v>1014545</v>
      </c>
      <c r="D26" s="68">
        <v>842769</v>
      </c>
      <c r="E26" s="27">
        <f t="shared" si="0"/>
        <v>-0.16931333750597558</v>
      </c>
      <c r="F26" s="46"/>
      <c r="G26" s="51"/>
      <c r="H26" s="27" t="e">
        <f t="shared" si="1"/>
        <v>#DIV/0!</v>
      </c>
      <c r="I26" s="22">
        <f t="shared" si="2"/>
        <v>0</v>
      </c>
      <c r="J26" s="23">
        <f t="shared" si="3"/>
        <v>0</v>
      </c>
      <c r="K26" s="23" t="e">
        <f t="shared" si="4"/>
        <v>#DIV/0!</v>
      </c>
      <c r="L26" s="24" t="e">
        <f t="shared" si="5"/>
        <v>#DIV/0!</v>
      </c>
      <c r="M26" s="24">
        <f t="shared" si="6"/>
        <v>0</v>
      </c>
    </row>
    <row r="27" spans="1:13" s="28" customFormat="1">
      <c r="A27" s="26">
        <v>335</v>
      </c>
      <c r="B27" s="20" t="s">
        <v>25</v>
      </c>
      <c r="C27" s="68">
        <v>403900</v>
      </c>
      <c r="D27" s="68">
        <v>332198</v>
      </c>
      <c r="E27" s="27">
        <f t="shared" si="0"/>
        <v>-0.1775241396385244</v>
      </c>
      <c r="F27" s="46"/>
      <c r="G27" s="51"/>
      <c r="H27" s="27" t="e">
        <f t="shared" si="1"/>
        <v>#DIV/0!</v>
      </c>
      <c r="I27" s="22">
        <f t="shared" si="2"/>
        <v>0</v>
      </c>
      <c r="J27" s="23">
        <f t="shared" si="3"/>
        <v>0</v>
      </c>
      <c r="K27" s="23" t="e">
        <f t="shared" si="4"/>
        <v>#DIV/0!</v>
      </c>
      <c r="L27" s="24" t="e">
        <f t="shared" si="5"/>
        <v>#DIV/0!</v>
      </c>
      <c r="M27" s="24">
        <f t="shared" si="6"/>
        <v>0</v>
      </c>
    </row>
    <row r="28" spans="1:13" s="28" customFormat="1">
      <c r="A28" s="26">
        <v>336</v>
      </c>
      <c r="B28" s="20" t="s">
        <v>26</v>
      </c>
      <c r="C28" s="68">
        <v>1526879</v>
      </c>
      <c r="D28" s="68">
        <v>1369312</v>
      </c>
      <c r="E28" s="27">
        <f t="shared" si="0"/>
        <v>-0.10319547259475047</v>
      </c>
      <c r="F28" s="46"/>
      <c r="G28" s="51"/>
      <c r="H28" s="27" t="e">
        <f t="shared" si="1"/>
        <v>#DIV/0!</v>
      </c>
      <c r="I28" s="22">
        <f t="shared" si="2"/>
        <v>0</v>
      </c>
      <c r="J28" s="23">
        <f t="shared" si="3"/>
        <v>0</v>
      </c>
      <c r="K28" s="23" t="e">
        <f t="shared" si="4"/>
        <v>#DIV/0!</v>
      </c>
      <c r="L28" s="24" t="e">
        <f t="shared" si="5"/>
        <v>#DIV/0!</v>
      </c>
      <c r="M28" s="24">
        <f t="shared" si="6"/>
        <v>0</v>
      </c>
    </row>
    <row r="29" spans="1:13" s="28" customFormat="1">
      <c r="A29" s="26">
        <v>337</v>
      </c>
      <c r="B29" s="20" t="s">
        <v>27</v>
      </c>
      <c r="C29" s="68">
        <v>489201</v>
      </c>
      <c r="D29" s="68">
        <v>340983</v>
      </c>
      <c r="E29" s="27">
        <f t="shared" si="0"/>
        <v>-0.3029797567870875</v>
      </c>
      <c r="F29" s="46"/>
      <c r="G29" s="51"/>
      <c r="H29" s="27" t="e">
        <f t="shared" si="1"/>
        <v>#DIV/0!</v>
      </c>
      <c r="I29" s="22">
        <f t="shared" si="2"/>
        <v>0</v>
      </c>
      <c r="J29" s="23">
        <f t="shared" si="3"/>
        <v>0</v>
      </c>
      <c r="K29" s="23" t="e">
        <f t="shared" si="4"/>
        <v>#DIV/0!</v>
      </c>
      <c r="L29" s="24" t="e">
        <f t="shared" si="5"/>
        <v>#DIV/0!</v>
      </c>
      <c r="M29" s="24">
        <f t="shared" si="6"/>
        <v>0</v>
      </c>
    </row>
    <row r="30" spans="1:13" s="28" customFormat="1">
      <c r="A30" s="26">
        <v>339</v>
      </c>
      <c r="B30" s="20" t="s">
        <v>28</v>
      </c>
      <c r="C30" s="68">
        <v>649743</v>
      </c>
      <c r="D30" s="68">
        <v>544693</v>
      </c>
      <c r="E30" s="29">
        <f t="shared" si="0"/>
        <v>-0.16167931012723491</v>
      </c>
      <c r="F30" s="46"/>
      <c r="G30" s="52"/>
      <c r="H30" s="29" t="e">
        <f t="shared" si="1"/>
        <v>#DIV/0!</v>
      </c>
      <c r="I30" s="22">
        <f t="shared" si="2"/>
        <v>0</v>
      </c>
      <c r="J30" s="23">
        <f t="shared" si="3"/>
        <v>0</v>
      </c>
      <c r="K30" s="23" t="e">
        <f t="shared" si="4"/>
        <v>#DIV/0!</v>
      </c>
      <c r="L30" s="24" t="e">
        <f t="shared" si="5"/>
        <v>#DIV/0!</v>
      </c>
      <c r="M30" s="24">
        <f t="shared" si="6"/>
        <v>0</v>
      </c>
    </row>
    <row r="31" spans="1:13" s="14" customFormat="1" ht="21" customHeight="1">
      <c r="A31" s="13">
        <v>42</v>
      </c>
      <c r="B31" s="14" t="s">
        <v>29</v>
      </c>
      <c r="C31" s="70">
        <v>6165204</v>
      </c>
      <c r="D31" s="70">
        <v>5908763</v>
      </c>
      <c r="E31" s="16"/>
      <c r="F31" s="45"/>
      <c r="G31" s="49"/>
      <c r="H31" s="16"/>
      <c r="I31" s="17"/>
      <c r="J31" s="56"/>
      <c r="K31" s="56"/>
      <c r="L31" s="57"/>
      <c r="M31" s="57"/>
    </row>
    <row r="32" spans="1:13" s="25" customFormat="1">
      <c r="A32" s="20">
        <v>423</v>
      </c>
      <c r="B32" s="20" t="s">
        <v>30</v>
      </c>
      <c r="C32" s="68">
        <v>3552528</v>
      </c>
      <c r="D32" s="68">
        <v>3350641</v>
      </c>
      <c r="E32" s="29">
        <f>(D32-C32)/C32</f>
        <v>-5.6829108736088776E-2</v>
      </c>
      <c r="F32" s="54"/>
      <c r="G32" s="55"/>
      <c r="H32" s="21" t="e">
        <f t="shared" si="1"/>
        <v>#DIV/0!</v>
      </c>
      <c r="I32" s="22">
        <f>F32*E$2</f>
        <v>0</v>
      </c>
      <c r="J32" s="23">
        <f>F32*(E32-E$2)</f>
        <v>0</v>
      </c>
      <c r="K32" s="23" t="e">
        <f>F32*(H32-E32)</f>
        <v>#DIV/0!</v>
      </c>
      <c r="L32" s="24" t="e">
        <f>SUM(I32:K32)</f>
        <v>#DIV/0!</v>
      </c>
      <c r="M32" s="24">
        <f>G32-F32</f>
        <v>0</v>
      </c>
    </row>
    <row r="33" spans="1:13" s="25" customFormat="1">
      <c r="A33" s="20">
        <v>424</v>
      </c>
      <c r="B33" s="20" t="s">
        <v>31</v>
      </c>
      <c r="C33" s="68">
        <v>2313409</v>
      </c>
      <c r="D33" s="68">
        <v>2258552</v>
      </c>
      <c r="E33" s="29">
        <f>(D33-C33)/C33</f>
        <v>-2.3712624961690736E-2</v>
      </c>
      <c r="F33" s="54"/>
      <c r="G33" s="55"/>
      <c r="H33" s="21" t="e">
        <f t="shared" si="1"/>
        <v>#DIV/0!</v>
      </c>
      <c r="I33" s="22">
        <f>F33*E$2</f>
        <v>0</v>
      </c>
      <c r="J33" s="23">
        <f>F33*(E33-E$2)</f>
        <v>0</v>
      </c>
      <c r="K33" s="23" t="e">
        <f>F33*(H33-E33)</f>
        <v>#DIV/0!</v>
      </c>
      <c r="L33" s="24" t="e">
        <f>SUM(I33:K33)</f>
        <v>#DIV/0!</v>
      </c>
      <c r="M33" s="24">
        <f>G33-F33</f>
        <v>0</v>
      </c>
    </row>
    <row r="34" spans="1:13" s="25" customFormat="1" ht="20">
      <c r="A34" s="20">
        <v>425</v>
      </c>
      <c r="B34" s="20" t="s">
        <v>32</v>
      </c>
      <c r="C34" s="68">
        <v>299267</v>
      </c>
      <c r="D34" s="68">
        <v>299570</v>
      </c>
      <c r="E34" s="29">
        <f>(D34-C34)/C34</f>
        <v>1.0124738110115715E-3</v>
      </c>
      <c r="F34" s="54"/>
      <c r="G34" s="55"/>
      <c r="H34" s="21" t="e">
        <f t="shared" ref="H34:H98" si="7">(G34-F34)/F34</f>
        <v>#DIV/0!</v>
      </c>
      <c r="I34" s="22">
        <f>F34*E$2</f>
        <v>0</v>
      </c>
      <c r="J34" s="23">
        <f>F34*(E34-E$2)</f>
        <v>0</v>
      </c>
      <c r="K34" s="23" t="e">
        <f>F34*(H34-E34)</f>
        <v>#DIV/0!</v>
      </c>
      <c r="L34" s="24" t="e">
        <f>SUM(I34:K34)</f>
        <v>#DIV/0!</v>
      </c>
      <c r="M34" s="24">
        <f>G34-F34</f>
        <v>0</v>
      </c>
    </row>
    <row r="35" spans="1:13" s="14" customFormat="1" ht="21" customHeight="1">
      <c r="A35" s="13" t="s">
        <v>33</v>
      </c>
      <c r="B35" s="14" t="s">
        <v>34</v>
      </c>
      <c r="C35" s="70">
        <v>15614757</v>
      </c>
      <c r="D35" s="70">
        <v>15023362</v>
      </c>
      <c r="E35" s="16"/>
      <c r="F35" s="45"/>
      <c r="G35" s="49"/>
      <c r="H35" s="16"/>
      <c r="I35" s="17"/>
      <c r="J35" s="18"/>
      <c r="K35" s="18"/>
      <c r="L35" s="19"/>
      <c r="M35" s="19"/>
    </row>
    <row r="36" spans="1:13" s="25" customFormat="1">
      <c r="A36" s="20">
        <v>441</v>
      </c>
      <c r="B36" s="20" t="s">
        <v>35</v>
      </c>
      <c r="C36" s="68">
        <v>1884468</v>
      </c>
      <c r="D36" s="68">
        <v>1763085</v>
      </c>
      <c r="E36" s="21">
        <f t="shared" ref="E36:E47" si="8">(D36-C36)/C36</f>
        <v>-6.4412343430612778E-2</v>
      </c>
      <c r="F36" s="46"/>
      <c r="G36" s="50"/>
      <c r="H36" s="21" t="e">
        <f t="shared" si="7"/>
        <v>#DIV/0!</v>
      </c>
      <c r="I36" s="22">
        <f t="shared" ref="I36:I47" si="9">F36*E$2</f>
        <v>0</v>
      </c>
      <c r="J36" s="23">
        <f t="shared" ref="J36:J47" si="10">F36*(E36-E$2)</f>
        <v>0</v>
      </c>
      <c r="K36" s="23" t="e">
        <f t="shared" ref="K36:K47" si="11">F36*(H36-E36)</f>
        <v>#DIV/0!</v>
      </c>
      <c r="L36" s="24" t="e">
        <f t="shared" ref="L36:L47" si="12">SUM(I36:K36)</f>
        <v>#DIV/0!</v>
      </c>
      <c r="M36" s="24">
        <f t="shared" ref="M36:M47" si="13">G36-F36</f>
        <v>0</v>
      </c>
    </row>
    <row r="37" spans="1:13" s="25" customFormat="1">
      <c r="A37" s="20">
        <v>442</v>
      </c>
      <c r="B37" s="20" t="s">
        <v>36</v>
      </c>
      <c r="C37" s="68">
        <v>533096</v>
      </c>
      <c r="D37" s="68">
        <v>426855</v>
      </c>
      <c r="E37" s="21">
        <f t="shared" si="8"/>
        <v>-0.199290559298888</v>
      </c>
      <c r="F37" s="46"/>
      <c r="G37" s="50"/>
      <c r="H37" s="21" t="e">
        <f t="shared" si="7"/>
        <v>#DIV/0!</v>
      </c>
      <c r="I37" s="22">
        <f t="shared" si="9"/>
        <v>0</v>
      </c>
      <c r="J37" s="23">
        <f t="shared" si="10"/>
        <v>0</v>
      </c>
      <c r="K37" s="23" t="e">
        <f t="shared" si="11"/>
        <v>#DIV/0!</v>
      </c>
      <c r="L37" s="24" t="e">
        <f t="shared" si="12"/>
        <v>#DIV/0!</v>
      </c>
      <c r="M37" s="24">
        <f t="shared" si="13"/>
        <v>0</v>
      </c>
    </row>
    <row r="38" spans="1:13" s="25" customFormat="1">
      <c r="A38" s="20">
        <v>443</v>
      </c>
      <c r="B38" s="20" t="s">
        <v>37</v>
      </c>
      <c r="C38" s="68">
        <v>464927</v>
      </c>
      <c r="D38" s="68">
        <v>408456</v>
      </c>
      <c r="E38" s="21">
        <f t="shared" si="8"/>
        <v>-0.12146207899304622</v>
      </c>
      <c r="F38" s="46"/>
      <c r="G38" s="50"/>
      <c r="H38" s="21" t="e">
        <f t="shared" si="7"/>
        <v>#DIV/0!</v>
      </c>
      <c r="I38" s="22">
        <f t="shared" si="9"/>
        <v>0</v>
      </c>
      <c r="J38" s="23">
        <f t="shared" si="10"/>
        <v>0</v>
      </c>
      <c r="K38" s="23" t="e">
        <f t="shared" si="11"/>
        <v>#DIV/0!</v>
      </c>
      <c r="L38" s="24" t="e">
        <f t="shared" si="12"/>
        <v>#DIV/0!</v>
      </c>
      <c r="M38" s="24">
        <f t="shared" si="13"/>
        <v>0</v>
      </c>
    </row>
    <row r="39" spans="1:13" s="25" customFormat="1" ht="20">
      <c r="A39" s="20">
        <v>444</v>
      </c>
      <c r="B39" s="20" t="s">
        <v>38</v>
      </c>
      <c r="C39" s="68">
        <v>1334541</v>
      </c>
      <c r="D39" s="68">
        <v>1236724</v>
      </c>
      <c r="E39" s="21">
        <f t="shared" si="8"/>
        <v>-7.3296361820281278E-2</v>
      </c>
      <c r="F39" s="46"/>
      <c r="G39" s="50"/>
      <c r="H39" s="21" t="e">
        <f t="shared" si="7"/>
        <v>#DIV/0!</v>
      </c>
      <c r="I39" s="22">
        <f t="shared" si="9"/>
        <v>0</v>
      </c>
      <c r="J39" s="23">
        <f t="shared" si="10"/>
        <v>0</v>
      </c>
      <c r="K39" s="23" t="e">
        <f t="shared" si="11"/>
        <v>#DIV/0!</v>
      </c>
      <c r="L39" s="24" t="e">
        <f t="shared" si="12"/>
        <v>#DIV/0!</v>
      </c>
      <c r="M39" s="24">
        <f t="shared" si="13"/>
        <v>0</v>
      </c>
    </row>
    <row r="40" spans="1:13" s="25" customFormat="1">
      <c r="A40" s="20">
        <v>445</v>
      </c>
      <c r="B40" s="20" t="s">
        <v>39</v>
      </c>
      <c r="C40" s="68">
        <v>2861854</v>
      </c>
      <c r="D40" s="68">
        <v>2912378</v>
      </c>
      <c r="E40" s="21">
        <f t="shared" si="8"/>
        <v>1.7654289841480382E-2</v>
      </c>
      <c r="F40" s="46"/>
      <c r="G40" s="50"/>
      <c r="H40" s="21" t="e">
        <f t="shared" si="7"/>
        <v>#DIV/0!</v>
      </c>
      <c r="I40" s="22">
        <f t="shared" si="9"/>
        <v>0</v>
      </c>
      <c r="J40" s="23">
        <f t="shared" si="10"/>
        <v>0</v>
      </c>
      <c r="K40" s="23" t="e">
        <f t="shared" si="11"/>
        <v>#DIV/0!</v>
      </c>
      <c r="L40" s="24" t="e">
        <f t="shared" si="12"/>
        <v>#DIV/0!</v>
      </c>
      <c r="M40" s="24">
        <f t="shared" si="13"/>
        <v>0</v>
      </c>
    </row>
    <row r="41" spans="1:13" s="25" customFormat="1">
      <c r="A41" s="20">
        <v>446</v>
      </c>
      <c r="B41" s="20" t="s">
        <v>40</v>
      </c>
      <c r="C41" s="68">
        <v>1025095</v>
      </c>
      <c r="D41" s="68">
        <v>1016207</v>
      </c>
      <c r="E41" s="21">
        <f t="shared" si="8"/>
        <v>-8.6704159126715086E-3</v>
      </c>
      <c r="F41" s="46"/>
      <c r="G41" s="50"/>
      <c r="H41" s="21" t="e">
        <f t="shared" si="7"/>
        <v>#DIV/0!</v>
      </c>
      <c r="I41" s="22">
        <f t="shared" si="9"/>
        <v>0</v>
      </c>
      <c r="J41" s="23">
        <f t="shared" si="10"/>
        <v>0</v>
      </c>
      <c r="K41" s="23" t="e">
        <f t="shared" si="11"/>
        <v>#DIV/0!</v>
      </c>
      <c r="L41" s="24" t="e">
        <f t="shared" si="12"/>
        <v>#DIV/0!</v>
      </c>
      <c r="M41" s="24">
        <f t="shared" si="13"/>
        <v>0</v>
      </c>
    </row>
    <row r="42" spans="1:13" s="25" customFormat="1">
      <c r="A42" s="20">
        <v>447</v>
      </c>
      <c r="B42" s="20" t="s">
        <v>41</v>
      </c>
      <c r="C42" s="68">
        <v>896590</v>
      </c>
      <c r="D42" s="68">
        <v>884128</v>
      </c>
      <c r="E42" s="21">
        <f t="shared" si="8"/>
        <v>-1.3899329682463556E-2</v>
      </c>
      <c r="F42" s="46"/>
      <c r="G42" s="50"/>
      <c r="H42" s="21" t="e">
        <f t="shared" si="7"/>
        <v>#DIV/0!</v>
      </c>
      <c r="I42" s="22">
        <f t="shared" si="9"/>
        <v>0</v>
      </c>
      <c r="J42" s="23">
        <f t="shared" si="10"/>
        <v>0</v>
      </c>
      <c r="K42" s="23" t="e">
        <f t="shared" si="11"/>
        <v>#DIV/0!</v>
      </c>
      <c r="L42" s="24" t="e">
        <f t="shared" si="12"/>
        <v>#DIV/0!</v>
      </c>
      <c r="M42" s="24">
        <f t="shared" si="13"/>
        <v>0</v>
      </c>
    </row>
    <row r="43" spans="1:13" s="25" customFormat="1">
      <c r="A43" s="20">
        <v>448</v>
      </c>
      <c r="B43" s="20" t="s">
        <v>42</v>
      </c>
      <c r="C43" s="68">
        <v>1648150</v>
      </c>
      <c r="D43" s="68">
        <v>1710141</v>
      </c>
      <c r="E43" s="21">
        <f t="shared" si="8"/>
        <v>3.7612474592725174E-2</v>
      </c>
      <c r="F43" s="46"/>
      <c r="G43" s="50"/>
      <c r="H43" s="21" t="e">
        <f t="shared" si="7"/>
        <v>#DIV/0!</v>
      </c>
      <c r="I43" s="22">
        <f t="shared" si="9"/>
        <v>0</v>
      </c>
      <c r="J43" s="23">
        <f t="shared" si="10"/>
        <v>0</v>
      </c>
      <c r="K43" s="23" t="e">
        <f t="shared" si="11"/>
        <v>#DIV/0!</v>
      </c>
      <c r="L43" s="24" t="e">
        <f t="shared" si="12"/>
        <v>#DIV/0!</v>
      </c>
      <c r="M43" s="24">
        <f t="shared" si="13"/>
        <v>0</v>
      </c>
    </row>
    <row r="44" spans="1:13" s="25" customFormat="1">
      <c r="A44" s="20">
        <v>451</v>
      </c>
      <c r="B44" s="20" t="s">
        <v>43</v>
      </c>
      <c r="C44" s="68">
        <v>618009</v>
      </c>
      <c r="D44" s="68">
        <v>538564</v>
      </c>
      <c r="E44" s="21">
        <f t="shared" si="8"/>
        <v>-0.12854990784923845</v>
      </c>
      <c r="F44" s="46"/>
      <c r="G44" s="50"/>
      <c r="H44" s="21" t="e">
        <f t="shared" si="7"/>
        <v>#DIV/0!</v>
      </c>
      <c r="I44" s="22">
        <f t="shared" si="9"/>
        <v>0</v>
      </c>
      <c r="J44" s="23">
        <f t="shared" si="10"/>
        <v>0</v>
      </c>
      <c r="K44" s="23" t="e">
        <f t="shared" si="11"/>
        <v>#DIV/0!</v>
      </c>
      <c r="L44" s="24" t="e">
        <f t="shared" si="12"/>
        <v>#DIV/0!</v>
      </c>
      <c r="M44" s="24">
        <f t="shared" si="13"/>
        <v>0</v>
      </c>
    </row>
    <row r="45" spans="1:13" s="25" customFormat="1">
      <c r="A45" s="20">
        <v>452</v>
      </c>
      <c r="B45" s="20" t="s">
        <v>44</v>
      </c>
      <c r="C45" s="68">
        <v>2977387</v>
      </c>
      <c r="D45" s="68">
        <v>2801028</v>
      </c>
      <c r="E45" s="21">
        <f t="shared" si="8"/>
        <v>-5.9232810514723143E-2</v>
      </c>
      <c r="F45" s="46"/>
      <c r="G45" s="50"/>
      <c r="H45" s="21" t="e">
        <f t="shared" si="7"/>
        <v>#DIV/0!</v>
      </c>
      <c r="I45" s="22">
        <f t="shared" si="9"/>
        <v>0</v>
      </c>
      <c r="J45" s="23">
        <f t="shared" si="10"/>
        <v>0</v>
      </c>
      <c r="K45" s="23" t="e">
        <f t="shared" si="11"/>
        <v>#DIV/0!</v>
      </c>
      <c r="L45" s="24" t="e">
        <f t="shared" si="12"/>
        <v>#DIV/0!</v>
      </c>
      <c r="M45" s="24">
        <f t="shared" si="13"/>
        <v>0</v>
      </c>
    </row>
    <row r="46" spans="1:13" s="25" customFormat="1">
      <c r="A46" s="20">
        <v>453</v>
      </c>
      <c r="B46" s="20" t="s">
        <v>45</v>
      </c>
      <c r="C46" s="68">
        <v>778987</v>
      </c>
      <c r="D46" s="68">
        <v>733279</v>
      </c>
      <c r="E46" s="21">
        <f t="shared" si="8"/>
        <v>-5.8676203839088455E-2</v>
      </c>
      <c r="F46" s="46"/>
      <c r="G46" s="50"/>
      <c r="H46" s="21" t="e">
        <f t="shared" si="7"/>
        <v>#DIV/0!</v>
      </c>
      <c r="I46" s="22">
        <f t="shared" si="9"/>
        <v>0</v>
      </c>
      <c r="J46" s="23">
        <f t="shared" si="10"/>
        <v>0</v>
      </c>
      <c r="K46" s="23" t="e">
        <f t="shared" si="11"/>
        <v>#DIV/0!</v>
      </c>
      <c r="L46" s="24" t="e">
        <f t="shared" si="12"/>
        <v>#DIV/0!</v>
      </c>
      <c r="M46" s="24">
        <f t="shared" si="13"/>
        <v>0</v>
      </c>
    </row>
    <row r="47" spans="1:13" s="25" customFormat="1">
      <c r="A47" s="20">
        <v>454</v>
      </c>
      <c r="B47" s="20" t="s">
        <v>46</v>
      </c>
      <c r="C47" s="68">
        <v>591653</v>
      </c>
      <c r="D47" s="68">
        <v>592517</v>
      </c>
      <c r="E47" s="21">
        <f t="shared" si="8"/>
        <v>1.4603154213702965E-3</v>
      </c>
      <c r="F47" s="46"/>
      <c r="G47" s="50"/>
      <c r="H47" s="21" t="e">
        <f t="shared" si="7"/>
        <v>#DIV/0!</v>
      </c>
      <c r="I47" s="22">
        <f t="shared" si="9"/>
        <v>0</v>
      </c>
      <c r="J47" s="23">
        <f t="shared" si="10"/>
        <v>0</v>
      </c>
      <c r="K47" s="23" t="e">
        <f t="shared" si="11"/>
        <v>#DIV/0!</v>
      </c>
      <c r="L47" s="24" t="e">
        <f t="shared" si="12"/>
        <v>#DIV/0!</v>
      </c>
      <c r="M47" s="24">
        <f t="shared" si="13"/>
        <v>0</v>
      </c>
    </row>
    <row r="48" spans="1:13" s="14" customFormat="1" ht="21" customHeight="1">
      <c r="A48" s="13" t="s">
        <v>47</v>
      </c>
      <c r="B48" s="14" t="s">
        <v>48</v>
      </c>
      <c r="C48" s="70">
        <v>4438903</v>
      </c>
      <c r="D48" s="70">
        <v>4287236</v>
      </c>
      <c r="E48" s="16"/>
      <c r="F48" s="45"/>
      <c r="G48" s="49"/>
      <c r="H48" s="16"/>
      <c r="I48" s="17"/>
      <c r="J48" s="18"/>
      <c r="K48" s="18"/>
      <c r="L48" s="19"/>
      <c r="M48" s="19"/>
    </row>
    <row r="49" spans="1:13" s="25" customFormat="1">
      <c r="A49" s="20">
        <v>481</v>
      </c>
      <c r="B49" s="20" t="s">
        <v>49</v>
      </c>
      <c r="C49" s="68">
        <v>485710</v>
      </c>
      <c r="D49" s="68">
        <v>418936</v>
      </c>
      <c r="E49" s="21">
        <f t="shared" ref="E49:E57" si="14">(D49-C49)/C49</f>
        <v>-0.13747709538613576</v>
      </c>
      <c r="F49" s="46"/>
      <c r="G49" s="50"/>
      <c r="H49" s="21" t="e">
        <f t="shared" si="7"/>
        <v>#DIV/0!</v>
      </c>
      <c r="I49" s="22">
        <f t="shared" ref="I49:I57" si="15">F49*E$2</f>
        <v>0</v>
      </c>
      <c r="J49" s="23">
        <f t="shared" ref="J49:J57" si="16">F49*(E49-E$2)</f>
        <v>0</v>
      </c>
      <c r="K49" s="23" t="e">
        <f t="shared" ref="K49:K57" si="17">F49*(H49-E49)</f>
        <v>#DIV/0!</v>
      </c>
      <c r="L49" s="24" t="e">
        <f t="shared" ref="L49:L57" si="18">SUM(I49:K49)</f>
        <v>#DIV/0!</v>
      </c>
      <c r="M49" s="24">
        <f t="shared" ref="M49:M57" si="19">G49-F49</f>
        <v>0</v>
      </c>
    </row>
    <row r="50" spans="1:13" s="25" customFormat="1">
      <c r="A50" s="20">
        <v>483</v>
      </c>
      <c r="B50" s="20" t="s">
        <v>50</v>
      </c>
      <c r="C50" s="68">
        <v>69028</v>
      </c>
      <c r="D50" s="68">
        <v>66672</v>
      </c>
      <c r="E50" s="21">
        <f t="shared" si="14"/>
        <v>-3.4131077244016921E-2</v>
      </c>
      <c r="F50" s="46"/>
      <c r="G50" s="50"/>
      <c r="H50" s="21" t="e">
        <f t="shared" si="7"/>
        <v>#DIV/0!</v>
      </c>
      <c r="I50" s="22">
        <f t="shared" si="15"/>
        <v>0</v>
      </c>
      <c r="J50" s="23">
        <f t="shared" si="16"/>
        <v>0</v>
      </c>
      <c r="K50" s="23" t="e">
        <f t="shared" si="17"/>
        <v>#DIV/0!</v>
      </c>
      <c r="L50" s="24" t="e">
        <f t="shared" si="18"/>
        <v>#DIV/0!</v>
      </c>
      <c r="M50" s="24">
        <f t="shared" si="19"/>
        <v>0</v>
      </c>
    </row>
    <row r="51" spans="1:13" s="25" customFormat="1">
      <c r="A51" s="20">
        <v>484</v>
      </c>
      <c r="B51" s="20" t="s">
        <v>51</v>
      </c>
      <c r="C51" s="68">
        <v>1426866</v>
      </c>
      <c r="D51" s="68">
        <v>1366634</v>
      </c>
      <c r="E51" s="21">
        <f t="shared" si="14"/>
        <v>-4.221279363303912E-2</v>
      </c>
      <c r="F51" s="46"/>
      <c r="G51" s="50"/>
      <c r="H51" s="21" t="e">
        <f t="shared" si="7"/>
        <v>#DIV/0!</v>
      </c>
      <c r="I51" s="22">
        <f t="shared" si="15"/>
        <v>0</v>
      </c>
      <c r="J51" s="23">
        <f t="shared" si="16"/>
        <v>0</v>
      </c>
      <c r="K51" s="23" t="e">
        <f t="shared" si="17"/>
        <v>#DIV/0!</v>
      </c>
      <c r="L51" s="24" t="e">
        <f t="shared" si="18"/>
        <v>#DIV/0!</v>
      </c>
      <c r="M51" s="24">
        <f t="shared" si="19"/>
        <v>0</v>
      </c>
    </row>
    <row r="52" spans="1:13" s="25" customFormat="1">
      <c r="A52" s="20">
        <v>485</v>
      </c>
      <c r="B52" s="20" t="s">
        <v>52</v>
      </c>
      <c r="C52" s="68">
        <v>449381</v>
      </c>
      <c r="D52" s="68">
        <v>473397</v>
      </c>
      <c r="E52" s="21">
        <f t="shared" si="14"/>
        <v>5.3442401881699492E-2</v>
      </c>
      <c r="F52" s="46"/>
      <c r="G52" s="50"/>
      <c r="H52" s="21" t="e">
        <f t="shared" si="7"/>
        <v>#DIV/0!</v>
      </c>
      <c r="I52" s="22">
        <f t="shared" si="15"/>
        <v>0</v>
      </c>
      <c r="J52" s="23">
        <f t="shared" si="16"/>
        <v>0</v>
      </c>
      <c r="K52" s="23" t="e">
        <f t="shared" si="17"/>
        <v>#DIV/0!</v>
      </c>
      <c r="L52" s="24" t="e">
        <f t="shared" si="18"/>
        <v>#DIV/0!</v>
      </c>
      <c r="M52" s="24">
        <f t="shared" si="19"/>
        <v>0</v>
      </c>
    </row>
    <row r="53" spans="1:13" s="25" customFormat="1">
      <c r="A53" s="20">
        <v>486</v>
      </c>
      <c r="B53" s="20" t="s">
        <v>53</v>
      </c>
      <c r="C53" s="68">
        <v>40176</v>
      </c>
      <c r="D53" s="68">
        <v>52021</v>
      </c>
      <c r="E53" s="21">
        <f t="shared" si="14"/>
        <v>0.29482775786539228</v>
      </c>
      <c r="F53" s="46"/>
      <c r="G53" s="50"/>
      <c r="H53" s="21" t="e">
        <f t="shared" si="7"/>
        <v>#DIV/0!</v>
      </c>
      <c r="I53" s="22">
        <f t="shared" si="15"/>
        <v>0</v>
      </c>
      <c r="J53" s="23">
        <f t="shared" si="16"/>
        <v>0</v>
      </c>
      <c r="K53" s="23" t="e">
        <f t="shared" si="17"/>
        <v>#DIV/0!</v>
      </c>
      <c r="L53" s="24" t="e">
        <f t="shared" si="18"/>
        <v>#DIV/0!</v>
      </c>
      <c r="M53" s="24">
        <f t="shared" si="19"/>
        <v>0</v>
      </c>
    </row>
    <row r="54" spans="1:13" s="25" customFormat="1">
      <c r="A54" s="20">
        <v>487</v>
      </c>
      <c r="B54" s="20" t="s">
        <v>54</v>
      </c>
      <c r="C54" s="68">
        <v>23039</v>
      </c>
      <c r="D54" s="68">
        <v>24560</v>
      </c>
      <c r="E54" s="21">
        <f t="shared" si="14"/>
        <v>6.6018490385867448E-2</v>
      </c>
      <c r="F54" s="46"/>
      <c r="G54" s="50"/>
      <c r="H54" s="21" t="e">
        <f t="shared" si="7"/>
        <v>#DIV/0!</v>
      </c>
      <c r="I54" s="22">
        <f t="shared" si="15"/>
        <v>0</v>
      </c>
      <c r="J54" s="23">
        <f t="shared" si="16"/>
        <v>0</v>
      </c>
      <c r="K54" s="23" t="e">
        <f t="shared" si="17"/>
        <v>#DIV/0!</v>
      </c>
      <c r="L54" s="24" t="e">
        <f t="shared" si="18"/>
        <v>#DIV/0!</v>
      </c>
      <c r="M54" s="24">
        <f t="shared" si="19"/>
        <v>0</v>
      </c>
    </row>
    <row r="55" spans="1:13" s="25" customFormat="1">
      <c r="A55" s="20">
        <v>488</v>
      </c>
      <c r="B55" s="20" t="s">
        <v>55</v>
      </c>
      <c r="C55" s="68">
        <v>645654</v>
      </c>
      <c r="D55" s="68">
        <v>640673</v>
      </c>
      <c r="E55" s="21">
        <f t="shared" si="14"/>
        <v>-7.7146583154444953E-3</v>
      </c>
      <c r="F55" s="46"/>
      <c r="G55" s="50"/>
      <c r="H55" s="21" t="e">
        <f t="shared" si="7"/>
        <v>#DIV/0!</v>
      </c>
      <c r="I55" s="22">
        <f t="shared" si="15"/>
        <v>0</v>
      </c>
      <c r="J55" s="23">
        <f t="shared" si="16"/>
        <v>0</v>
      </c>
      <c r="K55" s="23" t="e">
        <f t="shared" si="17"/>
        <v>#DIV/0!</v>
      </c>
      <c r="L55" s="24" t="e">
        <f t="shared" si="18"/>
        <v>#DIV/0!</v>
      </c>
      <c r="M55" s="24">
        <f t="shared" si="19"/>
        <v>0</v>
      </c>
    </row>
    <row r="56" spans="1:13" s="25" customFormat="1">
      <c r="A56" s="20">
        <v>492</v>
      </c>
      <c r="B56" s="20" t="s">
        <v>56</v>
      </c>
      <c r="C56" s="68">
        <v>596269</v>
      </c>
      <c r="D56" s="68">
        <v>522602</v>
      </c>
      <c r="E56" s="21">
        <f t="shared" si="14"/>
        <v>-0.12354658719470575</v>
      </c>
      <c r="F56" s="46"/>
      <c r="G56" s="50"/>
      <c r="H56" s="21" t="e">
        <f t="shared" si="7"/>
        <v>#DIV/0!</v>
      </c>
      <c r="I56" s="22">
        <f t="shared" si="15"/>
        <v>0</v>
      </c>
      <c r="J56" s="23">
        <f t="shared" si="16"/>
        <v>0</v>
      </c>
      <c r="K56" s="23" t="e">
        <f t="shared" si="17"/>
        <v>#DIV/0!</v>
      </c>
      <c r="L56" s="24" t="e">
        <f t="shared" si="18"/>
        <v>#DIV/0!</v>
      </c>
      <c r="M56" s="24">
        <f t="shared" si="19"/>
        <v>0</v>
      </c>
    </row>
    <row r="57" spans="1:13" s="25" customFormat="1">
      <c r="A57" s="20">
        <v>493</v>
      </c>
      <c r="B57" s="20" t="s">
        <v>57</v>
      </c>
      <c r="C57" s="68">
        <v>702780</v>
      </c>
      <c r="D57" s="68">
        <v>721741</v>
      </c>
      <c r="E57" s="21">
        <f t="shared" si="14"/>
        <v>2.6979993739150231E-2</v>
      </c>
      <c r="F57" s="46"/>
      <c r="G57" s="50"/>
      <c r="H57" s="21" t="e">
        <f t="shared" si="7"/>
        <v>#DIV/0!</v>
      </c>
      <c r="I57" s="22">
        <f t="shared" si="15"/>
        <v>0</v>
      </c>
      <c r="J57" s="23">
        <f t="shared" si="16"/>
        <v>0</v>
      </c>
      <c r="K57" s="23" t="e">
        <f t="shared" si="17"/>
        <v>#DIV/0!</v>
      </c>
      <c r="L57" s="24" t="e">
        <f t="shared" si="18"/>
        <v>#DIV/0!</v>
      </c>
      <c r="M57" s="24">
        <f t="shared" si="19"/>
        <v>0</v>
      </c>
    </row>
    <row r="58" spans="1:13" s="14" customFormat="1" ht="21" customHeight="1">
      <c r="A58" s="13">
        <v>51</v>
      </c>
      <c r="B58" s="14" t="s">
        <v>58</v>
      </c>
      <c r="C58" s="70">
        <v>3434234</v>
      </c>
      <c r="D58" s="70">
        <v>3266084</v>
      </c>
      <c r="E58" s="16"/>
      <c r="F58" s="45"/>
      <c r="G58" s="49"/>
      <c r="H58" s="16"/>
      <c r="I58" s="17"/>
      <c r="J58" s="56"/>
      <c r="K58" s="56"/>
      <c r="L58" s="57"/>
      <c r="M58" s="57"/>
    </row>
    <row r="59" spans="1:13" s="25" customFormat="1">
      <c r="A59" s="20">
        <v>511</v>
      </c>
      <c r="B59" s="20" t="s">
        <v>59</v>
      </c>
      <c r="C59" s="68">
        <v>1059123</v>
      </c>
      <c r="D59" s="68">
        <v>865415</v>
      </c>
      <c r="E59" s="21">
        <f t="shared" ref="E59:E64" si="20">(D59-C59)/C59</f>
        <v>-0.18289471572234764</v>
      </c>
      <c r="F59" s="54"/>
      <c r="G59" s="55"/>
      <c r="H59" s="21" t="e">
        <f t="shared" si="7"/>
        <v>#DIV/0!</v>
      </c>
      <c r="I59" s="22">
        <f t="shared" ref="I59:I64" si="21">F59*E$2</f>
        <v>0</v>
      </c>
      <c r="J59" s="23">
        <f t="shared" ref="J59:J64" si="22">F59*(E59-E$2)</f>
        <v>0</v>
      </c>
      <c r="K59" s="23" t="e">
        <f t="shared" ref="K59:K64" si="23">F59*(H59-E59)</f>
        <v>#DIV/0!</v>
      </c>
      <c r="L59" s="24" t="e">
        <f t="shared" ref="L59:L64" si="24">SUM(I59:K59)</f>
        <v>#DIV/0!</v>
      </c>
      <c r="M59" s="24">
        <f t="shared" ref="M59:M64" si="25">G59-F59</f>
        <v>0</v>
      </c>
    </row>
    <row r="60" spans="1:13" s="25" customFormat="1">
      <c r="A60" s="20">
        <v>512</v>
      </c>
      <c r="B60" s="20" t="s">
        <v>60</v>
      </c>
      <c r="C60" s="68">
        <v>351533</v>
      </c>
      <c r="D60" s="68">
        <v>344420</v>
      </c>
      <c r="E60" s="21">
        <f t="shared" si="20"/>
        <v>-2.0234231210156658E-2</v>
      </c>
      <c r="F60" s="54"/>
      <c r="G60" s="55"/>
      <c r="H60" s="21" t="e">
        <f t="shared" si="7"/>
        <v>#DIV/0!</v>
      </c>
      <c r="I60" s="22">
        <f t="shared" si="21"/>
        <v>0</v>
      </c>
      <c r="J60" s="23">
        <f t="shared" si="22"/>
        <v>0</v>
      </c>
      <c r="K60" s="23" t="e">
        <f t="shared" si="23"/>
        <v>#DIV/0!</v>
      </c>
      <c r="L60" s="24" t="e">
        <f t="shared" si="24"/>
        <v>#DIV/0!</v>
      </c>
      <c r="M60" s="24">
        <f t="shared" si="25"/>
        <v>0</v>
      </c>
    </row>
    <row r="61" spans="1:13" s="25" customFormat="1">
      <c r="A61" s="20">
        <v>515</v>
      </c>
      <c r="B61" s="20" t="s">
        <v>61</v>
      </c>
      <c r="C61" s="68">
        <v>291556</v>
      </c>
      <c r="D61" s="68">
        <v>278647</v>
      </c>
      <c r="E61" s="21">
        <f t="shared" si="20"/>
        <v>-4.4276228237456958E-2</v>
      </c>
      <c r="F61" s="54"/>
      <c r="G61" s="55"/>
      <c r="H61" s="21" t="e">
        <f t="shared" si="7"/>
        <v>#DIV/0!</v>
      </c>
      <c r="I61" s="22">
        <f t="shared" si="21"/>
        <v>0</v>
      </c>
      <c r="J61" s="23">
        <f t="shared" si="22"/>
        <v>0</v>
      </c>
      <c r="K61" s="23" t="e">
        <f t="shared" si="23"/>
        <v>#DIV/0!</v>
      </c>
      <c r="L61" s="24" t="e">
        <f t="shared" si="24"/>
        <v>#DIV/0!</v>
      </c>
      <c r="M61" s="24">
        <f t="shared" si="25"/>
        <v>0</v>
      </c>
    </row>
    <row r="62" spans="1:13" s="25" customFormat="1">
      <c r="A62" s="20">
        <v>517</v>
      </c>
      <c r="B62" s="20" t="s">
        <v>62</v>
      </c>
      <c r="C62" s="68">
        <v>1200479</v>
      </c>
      <c r="D62" s="68">
        <v>1066950</v>
      </c>
      <c r="E62" s="21">
        <f t="shared" si="20"/>
        <v>-0.11122976745115908</v>
      </c>
      <c r="F62" s="54"/>
      <c r="G62" s="55"/>
      <c r="H62" s="21" t="e">
        <f t="shared" si="7"/>
        <v>#DIV/0!</v>
      </c>
      <c r="I62" s="22">
        <f t="shared" si="21"/>
        <v>0</v>
      </c>
      <c r="J62" s="23">
        <f t="shared" si="22"/>
        <v>0</v>
      </c>
      <c r="K62" s="23" t="e">
        <f t="shared" si="23"/>
        <v>#DIV/0!</v>
      </c>
      <c r="L62" s="24" t="e">
        <f t="shared" si="24"/>
        <v>#DIV/0!</v>
      </c>
      <c r="M62" s="24">
        <f t="shared" si="25"/>
        <v>0</v>
      </c>
    </row>
    <row r="63" spans="1:13" s="25" customFormat="1" ht="20">
      <c r="A63" s="20">
        <v>518</v>
      </c>
      <c r="B63" s="20" t="s">
        <v>63</v>
      </c>
      <c r="C63" s="68">
        <v>391955</v>
      </c>
      <c r="D63" s="68">
        <v>488879</v>
      </c>
      <c r="E63" s="21">
        <f t="shared" si="20"/>
        <v>0.24728348917605336</v>
      </c>
      <c r="F63" s="54"/>
      <c r="G63" s="55"/>
      <c r="H63" s="21" t="e">
        <f t="shared" si="7"/>
        <v>#DIV/0!</v>
      </c>
      <c r="I63" s="22">
        <f t="shared" si="21"/>
        <v>0</v>
      </c>
      <c r="J63" s="23">
        <f t="shared" si="22"/>
        <v>0</v>
      </c>
      <c r="K63" s="23" t="e">
        <f t="shared" si="23"/>
        <v>#DIV/0!</v>
      </c>
      <c r="L63" s="24" t="e">
        <f t="shared" si="24"/>
        <v>#DIV/0!</v>
      </c>
      <c r="M63" s="24">
        <f t="shared" si="25"/>
        <v>0</v>
      </c>
    </row>
    <row r="64" spans="1:13" s="25" customFormat="1">
      <c r="A64" s="20">
        <v>519</v>
      </c>
      <c r="B64" s="20" t="s">
        <v>64</v>
      </c>
      <c r="C64" s="68">
        <v>139588</v>
      </c>
      <c r="D64" s="68">
        <v>221773</v>
      </c>
      <c r="E64" s="21">
        <f t="shared" si="20"/>
        <v>0.58876837550505778</v>
      </c>
      <c r="F64" s="54"/>
      <c r="G64" s="55"/>
      <c r="H64" s="21" t="e">
        <f t="shared" si="7"/>
        <v>#DIV/0!</v>
      </c>
      <c r="I64" s="22">
        <f t="shared" si="21"/>
        <v>0</v>
      </c>
      <c r="J64" s="23">
        <f t="shared" si="22"/>
        <v>0</v>
      </c>
      <c r="K64" s="23" t="e">
        <f t="shared" si="23"/>
        <v>#DIV/0!</v>
      </c>
      <c r="L64" s="24" t="e">
        <f t="shared" si="24"/>
        <v>#DIV/0!</v>
      </c>
      <c r="M64" s="24">
        <f t="shared" si="25"/>
        <v>0</v>
      </c>
    </row>
    <row r="65" spans="1:13" s="14" customFormat="1" ht="21" customHeight="1">
      <c r="A65" s="13">
        <v>52</v>
      </c>
      <c r="B65" s="14" t="s">
        <v>65</v>
      </c>
      <c r="C65" s="70">
        <v>6511616</v>
      </c>
      <c r="D65" s="70">
        <v>6063761</v>
      </c>
      <c r="E65" s="16"/>
      <c r="F65" s="45"/>
      <c r="G65" s="49"/>
      <c r="H65" s="16"/>
      <c r="I65" s="17"/>
      <c r="J65" s="18"/>
      <c r="K65" s="18"/>
      <c r="L65" s="19"/>
      <c r="M65" s="19"/>
    </row>
    <row r="66" spans="1:13" s="25" customFormat="1">
      <c r="A66" s="20">
        <v>521</v>
      </c>
      <c r="B66" s="20" t="s">
        <v>66</v>
      </c>
      <c r="C66" s="68">
        <v>19031</v>
      </c>
      <c r="D66" s="68">
        <v>18506</v>
      </c>
      <c r="E66" s="21">
        <f>(D66-C66)/C66</f>
        <v>-2.7586569281698281E-2</v>
      </c>
      <c r="F66" s="46"/>
      <c r="G66" s="50"/>
      <c r="H66" s="21" t="e">
        <f t="shared" si="7"/>
        <v>#DIV/0!</v>
      </c>
      <c r="I66" s="22">
        <f>F66*E$2</f>
        <v>0</v>
      </c>
      <c r="J66" s="23">
        <f t="shared" ref="J66:J99" si="26">F66*(E66-E$2)</f>
        <v>0</v>
      </c>
      <c r="K66" s="23" t="e">
        <f>F66*(H66-E66)</f>
        <v>#DIV/0!</v>
      </c>
      <c r="L66" s="24" t="e">
        <f>SUM(I66:K66)</f>
        <v>#DIV/0!</v>
      </c>
      <c r="M66" s="24">
        <f>G66-F66</f>
        <v>0</v>
      </c>
    </row>
    <row r="67" spans="1:13" s="25" customFormat="1">
      <c r="A67" s="20">
        <v>522</v>
      </c>
      <c r="B67" s="20" t="s">
        <v>67</v>
      </c>
      <c r="C67" s="68">
        <v>3077063</v>
      </c>
      <c r="D67" s="68">
        <v>2838537</v>
      </c>
      <c r="E67" s="21">
        <f>(D67-C67)/C67</f>
        <v>-7.7517424895102896E-2</v>
      </c>
      <c r="F67" s="46"/>
      <c r="G67" s="50"/>
      <c r="H67" s="21" t="e">
        <f t="shared" si="7"/>
        <v>#DIV/0!</v>
      </c>
      <c r="I67" s="22">
        <f>F67*E$2</f>
        <v>0</v>
      </c>
      <c r="J67" s="23">
        <f t="shared" si="26"/>
        <v>0</v>
      </c>
      <c r="K67" s="23" t="e">
        <f>F67*(H67-E67)</f>
        <v>#DIV/0!</v>
      </c>
      <c r="L67" s="24" t="e">
        <f>SUM(I67:K67)</f>
        <v>#DIV/0!</v>
      </c>
      <c r="M67" s="24">
        <f>G67-F67</f>
        <v>0</v>
      </c>
    </row>
    <row r="68" spans="1:13" s="25" customFormat="1">
      <c r="A68" s="20">
        <v>523</v>
      </c>
      <c r="B68" s="20" t="s">
        <v>68</v>
      </c>
      <c r="C68" s="68">
        <v>973920</v>
      </c>
      <c r="D68" s="68">
        <v>882152</v>
      </c>
      <c r="E68" s="21">
        <f>(D68-C68)/C68</f>
        <v>-9.4225398390011497E-2</v>
      </c>
      <c r="F68" s="46"/>
      <c r="G68" s="50"/>
      <c r="H68" s="21" t="e">
        <f t="shared" si="7"/>
        <v>#DIV/0!</v>
      </c>
      <c r="I68" s="22">
        <f>F68*E$2</f>
        <v>0</v>
      </c>
      <c r="J68" s="23">
        <f t="shared" si="26"/>
        <v>0</v>
      </c>
      <c r="K68" s="23" t="e">
        <f>F68*(H68-E68)</f>
        <v>#DIV/0!</v>
      </c>
      <c r="L68" s="24" t="e">
        <f>SUM(I68:K68)</f>
        <v>#DIV/0!</v>
      </c>
      <c r="M68" s="24">
        <f>G68-F68</f>
        <v>0</v>
      </c>
    </row>
    <row r="69" spans="1:13" s="25" customFormat="1">
      <c r="A69" s="20">
        <v>524</v>
      </c>
      <c r="B69" s="20" t="s">
        <v>69</v>
      </c>
      <c r="C69" s="68">
        <v>2431680</v>
      </c>
      <c r="D69" s="68">
        <v>2318521</v>
      </c>
      <c r="E69" s="21">
        <f>(D69-C69)/C69</f>
        <v>-4.6535317146993029E-2</v>
      </c>
      <c r="F69" s="46"/>
      <c r="G69" s="50"/>
      <c r="H69" s="21" t="e">
        <f t="shared" si="7"/>
        <v>#DIV/0!</v>
      </c>
      <c r="I69" s="22">
        <f>F69*E$2</f>
        <v>0</v>
      </c>
      <c r="J69" s="23">
        <f t="shared" si="26"/>
        <v>0</v>
      </c>
      <c r="K69" s="23" t="e">
        <f>F69*(H69-E69)</f>
        <v>#DIV/0!</v>
      </c>
      <c r="L69" s="24" t="e">
        <f>SUM(I69:K69)</f>
        <v>#DIV/0!</v>
      </c>
      <c r="M69" s="24">
        <f>G69-F69</f>
        <v>0</v>
      </c>
    </row>
    <row r="70" spans="1:13" s="25" customFormat="1">
      <c r="A70" s="20">
        <v>525</v>
      </c>
      <c r="B70" s="20" t="s">
        <v>70</v>
      </c>
      <c r="C70" s="68">
        <v>9922</v>
      </c>
      <c r="D70" s="68">
        <v>6045</v>
      </c>
      <c r="E70" s="21">
        <f>(D70-C70)/C70</f>
        <v>-0.39074783309816569</v>
      </c>
      <c r="F70" s="54"/>
      <c r="G70" s="55"/>
      <c r="H70" s="21" t="e">
        <f t="shared" si="7"/>
        <v>#DIV/0!</v>
      </c>
      <c r="I70" s="22">
        <f>F70*E$2</f>
        <v>0</v>
      </c>
      <c r="J70" s="23">
        <f t="shared" ref="J70" si="27">F70*(E70-E$2)</f>
        <v>0</v>
      </c>
      <c r="K70" s="23" t="e">
        <f>F70*(H70-E70)</f>
        <v>#DIV/0!</v>
      </c>
      <c r="L70" s="24" t="e">
        <f>SUM(I70:K70)</f>
        <v>#DIV/0!</v>
      </c>
      <c r="M70" s="24">
        <f>G70-F70</f>
        <v>0</v>
      </c>
    </row>
    <row r="71" spans="1:13" s="14" customFormat="1" ht="21" customHeight="1">
      <c r="A71" s="13">
        <v>53</v>
      </c>
      <c r="B71" s="14" t="s">
        <v>71</v>
      </c>
      <c r="C71" s="70">
        <v>2196314</v>
      </c>
      <c r="D71" s="70">
        <v>1972105</v>
      </c>
      <c r="E71" s="16"/>
      <c r="F71" s="45"/>
      <c r="G71" s="49"/>
      <c r="H71" s="16"/>
      <c r="I71" s="17"/>
      <c r="J71" s="18"/>
      <c r="K71" s="18"/>
      <c r="L71" s="19"/>
      <c r="M71" s="19"/>
    </row>
    <row r="72" spans="1:13" s="25" customFormat="1">
      <c r="A72" s="20">
        <v>531</v>
      </c>
      <c r="B72" s="20" t="s">
        <v>72</v>
      </c>
      <c r="C72" s="68">
        <v>1528250</v>
      </c>
      <c r="D72" s="68">
        <v>1439426</v>
      </c>
      <c r="E72" s="21">
        <f>(D72-C72)/C72</f>
        <v>-5.8121380664158354E-2</v>
      </c>
      <c r="F72" s="46"/>
      <c r="G72" s="50"/>
      <c r="H72" s="21" t="e">
        <f t="shared" si="7"/>
        <v>#DIV/0!</v>
      </c>
      <c r="I72" s="22">
        <f>F72*E$2</f>
        <v>0</v>
      </c>
      <c r="J72" s="23">
        <f t="shared" si="26"/>
        <v>0</v>
      </c>
      <c r="K72" s="23" t="e">
        <f>F72*(H72-E72)</f>
        <v>#DIV/0!</v>
      </c>
      <c r="L72" s="24" t="e">
        <f>SUM(I72:K72)</f>
        <v>#DIV/0!</v>
      </c>
      <c r="M72" s="24">
        <f>G72-F72</f>
        <v>0</v>
      </c>
    </row>
    <row r="73" spans="1:13" s="25" customFormat="1">
      <c r="A73" s="20">
        <v>532</v>
      </c>
      <c r="B73" s="20" t="s">
        <v>73</v>
      </c>
      <c r="C73" s="68">
        <v>636058</v>
      </c>
      <c r="D73" s="68">
        <v>496197</v>
      </c>
      <c r="E73" s="21">
        <f>(D73-C73)/C73</f>
        <v>-0.219887180099928</v>
      </c>
      <c r="F73" s="46"/>
      <c r="G73" s="50"/>
      <c r="H73" s="21" t="e">
        <f t="shared" si="7"/>
        <v>#DIV/0!</v>
      </c>
      <c r="I73" s="22">
        <f>F73*E$2</f>
        <v>0</v>
      </c>
      <c r="J73" s="23">
        <f t="shared" si="26"/>
        <v>0</v>
      </c>
      <c r="K73" s="23" t="e">
        <f>F73*(H73-E73)</f>
        <v>#DIV/0!</v>
      </c>
      <c r="L73" s="24" t="e">
        <f>SUM(I73:K73)</f>
        <v>#DIV/0!</v>
      </c>
      <c r="M73" s="24">
        <f>G73-F73</f>
        <v>0</v>
      </c>
    </row>
    <row r="74" spans="1:13" s="25" customFormat="1" ht="20">
      <c r="A74" s="20">
        <v>533</v>
      </c>
      <c r="B74" s="20" t="s">
        <v>74</v>
      </c>
      <c r="C74" s="68">
        <v>32006</v>
      </c>
      <c r="D74" s="68">
        <v>36482</v>
      </c>
      <c r="E74" s="21">
        <f>(D74-C74)/C74</f>
        <v>0.13984877835405862</v>
      </c>
      <c r="F74" s="46"/>
      <c r="G74" s="50"/>
      <c r="H74" s="21" t="e">
        <f t="shared" si="7"/>
        <v>#DIV/0!</v>
      </c>
      <c r="I74" s="22">
        <f>F74*E$2</f>
        <v>0</v>
      </c>
      <c r="J74" s="23">
        <f t="shared" si="26"/>
        <v>0</v>
      </c>
      <c r="K74" s="23" t="e">
        <f>F74*(H74-E74)</f>
        <v>#DIV/0!</v>
      </c>
      <c r="L74" s="24" t="e">
        <f>SUM(I74:K74)</f>
        <v>#DIV/0!</v>
      </c>
      <c r="M74" s="24">
        <f>G74-F74</f>
        <v>0</v>
      </c>
    </row>
    <row r="75" spans="1:13" s="14" customFormat="1" ht="26.25" customHeight="1">
      <c r="A75" s="13">
        <v>54</v>
      </c>
      <c r="B75" s="14" t="s">
        <v>75</v>
      </c>
      <c r="C75" s="70">
        <v>8032847</v>
      </c>
      <c r="D75" s="70">
        <v>8275350</v>
      </c>
      <c r="E75" s="16"/>
      <c r="F75" s="45"/>
      <c r="G75" s="49"/>
      <c r="H75" s="16"/>
      <c r="I75" s="17"/>
      <c r="J75" s="18"/>
      <c r="K75" s="18"/>
      <c r="L75" s="19"/>
      <c r="M75" s="19"/>
    </row>
    <row r="76" spans="1:13" s="25" customFormat="1">
      <c r="A76" s="20">
        <v>541</v>
      </c>
      <c r="B76" s="20" t="s">
        <v>75</v>
      </c>
      <c r="C76" s="68">
        <v>8032847</v>
      </c>
      <c r="D76" s="68">
        <v>8275350</v>
      </c>
      <c r="E76" s="21">
        <f>(D76-C76)/C76</f>
        <v>3.0188923055549297E-2</v>
      </c>
      <c r="F76" s="46"/>
      <c r="G76" s="50"/>
      <c r="H76" s="21" t="e">
        <f t="shared" si="7"/>
        <v>#DIV/0!</v>
      </c>
      <c r="I76" s="22">
        <f>F76*E$2</f>
        <v>0</v>
      </c>
      <c r="J76" s="23">
        <f t="shared" si="26"/>
        <v>0</v>
      </c>
      <c r="K76" s="23" t="e">
        <f>F76*(H76-E76)</f>
        <v>#DIV/0!</v>
      </c>
      <c r="L76" s="24" t="e">
        <f>SUM(I76:K76)</f>
        <v>#DIV/0!</v>
      </c>
      <c r="M76" s="24">
        <f>G76-F76</f>
        <v>0</v>
      </c>
    </row>
    <row r="77" spans="1:13" s="14" customFormat="1" ht="21" customHeight="1">
      <c r="A77" s="13">
        <v>55</v>
      </c>
      <c r="B77" s="14" t="s">
        <v>76</v>
      </c>
      <c r="C77" s="70">
        <v>2887407</v>
      </c>
      <c r="D77" s="70">
        <v>3098762</v>
      </c>
      <c r="E77" s="16"/>
      <c r="F77" s="45"/>
      <c r="G77" s="49"/>
      <c r="H77" s="16"/>
      <c r="I77" s="17"/>
      <c r="J77" s="18"/>
      <c r="K77" s="18"/>
      <c r="L77" s="19"/>
      <c r="M77" s="19"/>
    </row>
    <row r="78" spans="1:13" s="25" customFormat="1">
      <c r="A78" s="20">
        <v>551</v>
      </c>
      <c r="B78" s="20" t="s">
        <v>76</v>
      </c>
      <c r="C78" s="68">
        <v>2887407</v>
      </c>
      <c r="D78" s="68">
        <v>3098762</v>
      </c>
      <c r="E78" s="21">
        <f>(D78-C78)/C78</f>
        <v>7.3198894371316547E-2</v>
      </c>
      <c r="F78" s="46"/>
      <c r="G78" s="50"/>
      <c r="H78" s="21" t="e">
        <f t="shared" si="7"/>
        <v>#DIV/0!</v>
      </c>
      <c r="I78" s="22">
        <f>F78*E$2</f>
        <v>0</v>
      </c>
      <c r="J78" s="23">
        <f t="shared" si="26"/>
        <v>0</v>
      </c>
      <c r="K78" s="23" t="e">
        <f>F78*(H78-E78)</f>
        <v>#DIV/0!</v>
      </c>
      <c r="L78" s="24" t="e">
        <f>SUM(I78:K78)</f>
        <v>#DIV/0!</v>
      </c>
      <c r="M78" s="24">
        <f>G78-F78</f>
        <v>0</v>
      </c>
    </row>
    <row r="79" spans="1:13" s="14" customFormat="1" ht="20">
      <c r="A79" s="13">
        <v>56</v>
      </c>
      <c r="B79" s="14" t="s">
        <v>77</v>
      </c>
      <c r="C79" s="70">
        <v>10224557</v>
      </c>
      <c r="D79" s="70">
        <v>10185297</v>
      </c>
      <c r="E79" s="16"/>
      <c r="F79" s="45"/>
      <c r="G79" s="49"/>
      <c r="H79" s="16"/>
      <c r="I79" s="17"/>
      <c r="J79" s="18"/>
      <c r="K79" s="18"/>
      <c r="L79" s="19"/>
      <c r="M79" s="19"/>
    </row>
    <row r="80" spans="1:13" s="25" customFormat="1">
      <c r="A80" s="20">
        <v>561</v>
      </c>
      <c r="B80" s="20" t="s">
        <v>78</v>
      </c>
      <c r="C80" s="68">
        <v>9857294</v>
      </c>
      <c r="D80" s="68">
        <v>9811193</v>
      </c>
      <c r="E80" s="21">
        <f>(D80-C80)/C80</f>
        <v>-4.6768413319111714E-3</v>
      </c>
      <c r="F80" s="46"/>
      <c r="G80" s="50"/>
      <c r="H80" s="21" t="e">
        <f t="shared" si="7"/>
        <v>#DIV/0!</v>
      </c>
      <c r="I80" s="22">
        <f>F80*E$2</f>
        <v>0</v>
      </c>
      <c r="J80" s="23">
        <f t="shared" si="26"/>
        <v>0</v>
      </c>
      <c r="K80" s="23" t="e">
        <f>F80*(H80-E80)</f>
        <v>#DIV/0!</v>
      </c>
      <c r="L80" s="24" t="e">
        <f>SUM(I80:K80)</f>
        <v>#DIV/0!</v>
      </c>
      <c r="M80" s="24">
        <f>G80-F80</f>
        <v>0</v>
      </c>
    </row>
    <row r="81" spans="1:13" s="25" customFormat="1">
      <c r="A81" s="20">
        <v>562</v>
      </c>
      <c r="B81" s="20" t="s">
        <v>79</v>
      </c>
      <c r="C81" s="68">
        <v>367263</v>
      </c>
      <c r="D81" s="68">
        <v>374104</v>
      </c>
      <c r="E81" s="21">
        <f>(D81-C81)/C81</f>
        <v>1.8626978486806459E-2</v>
      </c>
      <c r="F81" s="46"/>
      <c r="G81" s="50"/>
      <c r="H81" s="21" t="e">
        <f t="shared" si="7"/>
        <v>#DIV/0!</v>
      </c>
      <c r="I81" s="22">
        <f>F81*E$2</f>
        <v>0</v>
      </c>
      <c r="J81" s="23">
        <f t="shared" si="26"/>
        <v>0</v>
      </c>
      <c r="K81" s="23" t="e">
        <f>F81*(H81-E81)</f>
        <v>#DIV/0!</v>
      </c>
      <c r="L81" s="24" t="e">
        <f>SUM(I81:K81)</f>
        <v>#DIV/0!</v>
      </c>
      <c r="M81" s="24">
        <f>G81-F81</f>
        <v>0</v>
      </c>
    </row>
    <row r="82" spans="1:13" s="14" customFormat="1" ht="21" customHeight="1">
      <c r="A82" s="13">
        <v>61</v>
      </c>
      <c r="B82" s="14" t="s">
        <v>80</v>
      </c>
      <c r="C82" s="70">
        <v>3141297</v>
      </c>
      <c r="D82" s="70">
        <v>3513469</v>
      </c>
      <c r="E82" s="16"/>
      <c r="F82" s="45"/>
      <c r="G82" s="49"/>
      <c r="H82" s="16"/>
      <c r="I82" s="17"/>
      <c r="J82" s="18"/>
      <c r="K82" s="18"/>
      <c r="L82" s="19"/>
      <c r="M82" s="19"/>
    </row>
    <row r="83" spans="1:13" s="25" customFormat="1">
      <c r="A83" s="20">
        <v>611</v>
      </c>
      <c r="B83" s="20" t="s">
        <v>80</v>
      </c>
      <c r="C83" s="68">
        <v>3141297</v>
      </c>
      <c r="D83" s="68">
        <v>3513469</v>
      </c>
      <c r="E83" s="21">
        <f>(D83-C83)/C83</f>
        <v>0.11847717678398445</v>
      </c>
      <c r="F83" s="46"/>
      <c r="G83" s="50"/>
      <c r="H83" s="21" t="e">
        <f t="shared" si="7"/>
        <v>#DIV/0!</v>
      </c>
      <c r="I83" s="22">
        <f>F83*E$2</f>
        <v>0</v>
      </c>
      <c r="J83" s="23">
        <f t="shared" si="26"/>
        <v>0</v>
      </c>
      <c r="K83" s="23" t="e">
        <f>F83*(H83-E83)</f>
        <v>#DIV/0!</v>
      </c>
      <c r="L83" s="24" t="e">
        <f>SUM(I83:K83)</f>
        <v>#DIV/0!</v>
      </c>
      <c r="M83" s="24">
        <f>G83-F83</f>
        <v>0</v>
      </c>
    </row>
    <row r="84" spans="1:13" s="14" customFormat="1" ht="21" customHeight="1">
      <c r="A84" s="13">
        <v>62</v>
      </c>
      <c r="B84" s="14" t="s">
        <v>81</v>
      </c>
      <c r="C84" s="70">
        <v>17217256</v>
      </c>
      <c r="D84" s="70">
        <v>18598711</v>
      </c>
      <c r="E84" s="16"/>
      <c r="F84" s="45"/>
      <c r="G84" s="49"/>
      <c r="H84" s="16"/>
      <c r="I84" s="17"/>
      <c r="J84" s="18"/>
      <c r="K84" s="18"/>
      <c r="L84" s="19"/>
      <c r="M84" s="19"/>
    </row>
    <row r="85" spans="1:13" s="25" customFormat="1">
      <c r="A85" s="20">
        <v>621</v>
      </c>
      <c r="B85" s="20" t="s">
        <v>82</v>
      </c>
      <c r="C85" s="68">
        <v>5886549</v>
      </c>
      <c r="D85" s="68">
        <v>6570808</v>
      </c>
      <c r="E85" s="21">
        <f>(D85-C85)/C85</f>
        <v>0.11624111172777123</v>
      </c>
      <c r="F85" s="46"/>
      <c r="G85" s="50"/>
      <c r="H85" s="21" t="e">
        <f t="shared" si="7"/>
        <v>#DIV/0!</v>
      </c>
      <c r="I85" s="22">
        <f>F85*E$2</f>
        <v>0</v>
      </c>
      <c r="J85" s="23">
        <f t="shared" si="26"/>
        <v>0</v>
      </c>
      <c r="K85" s="23" t="e">
        <f>F85*(H85-E85)</f>
        <v>#DIV/0!</v>
      </c>
      <c r="L85" s="24" t="e">
        <f>SUM(I85:K85)</f>
        <v>#DIV/0!</v>
      </c>
      <c r="M85" s="24">
        <f>G85-F85</f>
        <v>0</v>
      </c>
    </row>
    <row r="86" spans="1:13" s="25" customFormat="1">
      <c r="A86" s="20">
        <v>622</v>
      </c>
      <c r="B86" s="20" t="s">
        <v>83</v>
      </c>
      <c r="C86" s="68">
        <v>5585159</v>
      </c>
      <c r="D86" s="68">
        <v>5814098</v>
      </c>
      <c r="E86" s="21">
        <f>(D86-C86)/C86</f>
        <v>4.0990596686683402E-2</v>
      </c>
      <c r="F86" s="46"/>
      <c r="G86" s="50"/>
      <c r="H86" s="21" t="e">
        <f t="shared" si="7"/>
        <v>#DIV/0!</v>
      </c>
      <c r="I86" s="22">
        <f>F86*E$2</f>
        <v>0</v>
      </c>
      <c r="J86" s="23">
        <f t="shared" si="26"/>
        <v>0</v>
      </c>
      <c r="K86" s="23" t="e">
        <f>F86*(H86-E86)</f>
        <v>#DIV/0!</v>
      </c>
      <c r="L86" s="24" t="e">
        <f>SUM(I86:K86)</f>
        <v>#DIV/0!</v>
      </c>
      <c r="M86" s="24">
        <f>G86-F86</f>
        <v>0</v>
      </c>
    </row>
    <row r="87" spans="1:13" s="25" customFormat="1">
      <c r="A87" s="20">
        <v>623</v>
      </c>
      <c r="B87" s="20" t="s">
        <v>84</v>
      </c>
      <c r="C87" s="68">
        <v>3129206</v>
      </c>
      <c r="D87" s="68">
        <v>3357484</v>
      </c>
      <c r="E87" s="21">
        <f>(D87-C87)/C87</f>
        <v>7.2950774094131227E-2</v>
      </c>
      <c r="F87" s="46"/>
      <c r="G87" s="50"/>
      <c r="H87" s="21" t="e">
        <f t="shared" si="7"/>
        <v>#DIV/0!</v>
      </c>
      <c r="I87" s="22">
        <f>F87*E$2</f>
        <v>0</v>
      </c>
      <c r="J87" s="23">
        <f t="shared" si="26"/>
        <v>0</v>
      </c>
      <c r="K87" s="23" t="e">
        <f>F87*(H87-E87)</f>
        <v>#DIV/0!</v>
      </c>
      <c r="L87" s="24" t="e">
        <f>SUM(I87:K87)</f>
        <v>#DIV/0!</v>
      </c>
      <c r="M87" s="24">
        <f>G87-F87</f>
        <v>0</v>
      </c>
    </row>
    <row r="88" spans="1:13" s="25" customFormat="1">
      <c r="A88" s="20">
        <v>624</v>
      </c>
      <c r="B88" s="20" t="s">
        <v>85</v>
      </c>
      <c r="C88" s="68">
        <v>2616342</v>
      </c>
      <c r="D88" s="68">
        <v>2856321</v>
      </c>
      <c r="E88" s="21">
        <f>(D88-C88)/C88</f>
        <v>9.1723100420357889E-2</v>
      </c>
      <c r="F88" s="46"/>
      <c r="G88" s="50"/>
      <c r="H88" s="21" t="e">
        <f t="shared" si="7"/>
        <v>#DIV/0!</v>
      </c>
      <c r="I88" s="22">
        <f>F88*E$2</f>
        <v>0</v>
      </c>
      <c r="J88" s="23">
        <f t="shared" si="26"/>
        <v>0</v>
      </c>
      <c r="K88" s="23" t="e">
        <f>F88*(H88-E88)</f>
        <v>#DIV/0!</v>
      </c>
      <c r="L88" s="24" t="e">
        <f>SUM(I88:K88)</f>
        <v>#DIV/0!</v>
      </c>
      <c r="M88" s="24">
        <f>G88-F88</f>
        <v>0</v>
      </c>
    </row>
    <row r="89" spans="1:13" s="14" customFormat="1" ht="21" customHeight="1">
      <c r="A89" s="13">
        <v>71</v>
      </c>
      <c r="B89" s="14" t="s">
        <v>86</v>
      </c>
      <c r="C89" s="70">
        <v>2069346</v>
      </c>
      <c r="D89" s="70">
        <v>2112000</v>
      </c>
      <c r="E89" s="16"/>
      <c r="F89" s="45"/>
      <c r="G89" s="49"/>
      <c r="H89" s="16"/>
      <c r="I89" s="17"/>
      <c r="J89" s="18"/>
      <c r="K89" s="18"/>
      <c r="L89" s="19"/>
      <c r="M89" s="19"/>
    </row>
    <row r="90" spans="1:13" s="25" customFormat="1" ht="20">
      <c r="A90" s="20">
        <v>711</v>
      </c>
      <c r="B90" s="20" t="s">
        <v>87</v>
      </c>
      <c r="C90" s="68">
        <v>452224</v>
      </c>
      <c r="D90" s="68">
        <v>455140</v>
      </c>
      <c r="E90" s="21">
        <f>(D90-C90)/C90</f>
        <v>6.4481318992357772E-3</v>
      </c>
      <c r="F90" s="46"/>
      <c r="G90" s="50"/>
      <c r="H90" s="21" t="e">
        <f t="shared" si="7"/>
        <v>#DIV/0!</v>
      </c>
      <c r="I90" s="22">
        <f>F90*E$2</f>
        <v>0</v>
      </c>
      <c r="J90" s="23">
        <f t="shared" si="26"/>
        <v>0</v>
      </c>
      <c r="K90" s="23" t="e">
        <f>F90*(H90-E90)</f>
        <v>#DIV/0!</v>
      </c>
      <c r="L90" s="24" t="e">
        <f>SUM(I90:K90)</f>
        <v>#DIV/0!</v>
      </c>
      <c r="M90" s="24">
        <f>G90-F90</f>
        <v>0</v>
      </c>
    </row>
    <row r="91" spans="1:13" s="25" customFormat="1">
      <c r="A91" s="20">
        <v>712</v>
      </c>
      <c r="B91" s="20" t="s">
        <v>88</v>
      </c>
      <c r="C91" s="68">
        <v>133466</v>
      </c>
      <c r="D91" s="68">
        <v>139890</v>
      </c>
      <c r="E91" s="21">
        <f>(D91-C91)/C91</f>
        <v>4.8132108551990772E-2</v>
      </c>
      <c r="F91" s="46"/>
      <c r="G91" s="50"/>
      <c r="H91" s="21" t="e">
        <f t="shared" si="7"/>
        <v>#DIV/0!</v>
      </c>
      <c r="I91" s="22">
        <f>F91*E$2</f>
        <v>0</v>
      </c>
      <c r="J91" s="23">
        <f t="shared" si="26"/>
        <v>0</v>
      </c>
      <c r="K91" s="23" t="e">
        <f>F91*(H91-E91)</f>
        <v>#DIV/0!</v>
      </c>
      <c r="L91" s="24" t="e">
        <f>SUM(I91:K91)</f>
        <v>#DIV/0!</v>
      </c>
      <c r="M91" s="24">
        <f>G91-F91</f>
        <v>0</v>
      </c>
    </row>
    <row r="92" spans="1:13" s="25" customFormat="1">
      <c r="A92" s="20">
        <v>713</v>
      </c>
      <c r="B92" s="20" t="s">
        <v>89</v>
      </c>
      <c r="C92" s="68">
        <v>1483656</v>
      </c>
      <c r="D92" s="68">
        <v>1516970</v>
      </c>
      <c r="E92" s="21">
        <f>(D92-C92)/C92</f>
        <v>2.2453992030497635E-2</v>
      </c>
      <c r="F92" s="46"/>
      <c r="G92" s="50"/>
      <c r="H92" s="21" t="e">
        <f t="shared" si="7"/>
        <v>#DIV/0!</v>
      </c>
      <c r="I92" s="22">
        <f>F92*E$2</f>
        <v>0</v>
      </c>
      <c r="J92" s="23">
        <f t="shared" si="26"/>
        <v>0</v>
      </c>
      <c r="K92" s="23" t="e">
        <f>F92*(H92-E92)</f>
        <v>#DIV/0!</v>
      </c>
      <c r="L92" s="24" t="e">
        <f>SUM(I92:K92)</f>
        <v>#DIV/0!</v>
      </c>
      <c r="M92" s="24">
        <f>G92-F92</f>
        <v>0</v>
      </c>
    </row>
    <row r="93" spans="1:13" s="14" customFormat="1" ht="21" customHeight="1">
      <c r="A93" s="13">
        <v>72</v>
      </c>
      <c r="B93" s="14" t="s">
        <v>90</v>
      </c>
      <c r="C93" s="70">
        <v>11926329</v>
      </c>
      <c r="D93" s="70">
        <v>12395387</v>
      </c>
      <c r="E93" s="16"/>
      <c r="F93" s="45"/>
      <c r="G93" s="49"/>
      <c r="H93" s="16"/>
      <c r="I93" s="17"/>
      <c r="J93" s="18"/>
      <c r="K93" s="18"/>
      <c r="L93" s="19"/>
      <c r="M93" s="19"/>
    </row>
    <row r="94" spans="1:13" s="25" customFormat="1">
      <c r="A94" s="20">
        <v>721</v>
      </c>
      <c r="B94" s="20" t="s">
        <v>91</v>
      </c>
      <c r="C94" s="68">
        <v>1976226</v>
      </c>
      <c r="D94" s="68">
        <v>1963492</v>
      </c>
      <c r="E94" s="21">
        <f>(D94-C94)/C94</f>
        <v>-6.4435950139305927E-3</v>
      </c>
      <c r="F94" s="46"/>
      <c r="G94" s="50"/>
      <c r="H94" s="21" t="e">
        <f t="shared" si="7"/>
        <v>#DIV/0!</v>
      </c>
      <c r="I94" s="22">
        <f>F94*E$2</f>
        <v>0</v>
      </c>
      <c r="J94" s="23">
        <f t="shared" si="26"/>
        <v>0</v>
      </c>
      <c r="K94" s="23" t="e">
        <f>F94*(H94-E94)</f>
        <v>#DIV/0!</v>
      </c>
      <c r="L94" s="24" t="e">
        <f>SUM(I94:K94)</f>
        <v>#DIV/0!</v>
      </c>
      <c r="M94" s="24">
        <f>G94-F94</f>
        <v>0</v>
      </c>
    </row>
    <row r="95" spans="1:13" s="25" customFormat="1">
      <c r="A95" s="20">
        <v>722</v>
      </c>
      <c r="B95" s="20" t="s">
        <v>92</v>
      </c>
      <c r="C95" s="68">
        <v>9950103</v>
      </c>
      <c r="D95" s="68">
        <v>10431895</v>
      </c>
      <c r="E95" s="21">
        <f>(D95-C95)/C95</f>
        <v>4.8420805292166323E-2</v>
      </c>
      <c r="F95" s="46"/>
      <c r="G95" s="50"/>
      <c r="H95" s="21" t="e">
        <f t="shared" si="7"/>
        <v>#DIV/0!</v>
      </c>
      <c r="I95" s="22">
        <f>F95*E$2</f>
        <v>0</v>
      </c>
      <c r="J95" s="23">
        <f t="shared" si="26"/>
        <v>0</v>
      </c>
      <c r="K95" s="23" t="e">
        <f>F95*(H95-E95)</f>
        <v>#DIV/0!</v>
      </c>
      <c r="L95" s="24" t="e">
        <f>SUM(I95:K95)</f>
        <v>#DIV/0!</v>
      </c>
      <c r="M95" s="24">
        <f>G95-F95</f>
        <v>0</v>
      </c>
    </row>
    <row r="96" spans="1:13" s="14" customFormat="1" ht="28.5" customHeight="1">
      <c r="A96" s="13">
        <v>81</v>
      </c>
      <c r="B96" s="14" t="s">
        <v>93</v>
      </c>
      <c r="C96" s="70">
        <v>5452603</v>
      </c>
      <c r="D96" s="70">
        <v>5282688</v>
      </c>
      <c r="E96" s="16"/>
      <c r="F96" s="45"/>
      <c r="G96" s="49"/>
      <c r="H96" s="16"/>
      <c r="I96" s="17"/>
      <c r="J96" s="18"/>
      <c r="K96" s="18"/>
      <c r="L96" s="19"/>
      <c r="M96" s="19"/>
    </row>
    <row r="97" spans="1:13" s="25" customFormat="1">
      <c r="A97" s="20">
        <v>811</v>
      </c>
      <c r="B97" s="20" t="s">
        <v>94</v>
      </c>
      <c r="C97" s="68">
        <v>1271591</v>
      </c>
      <c r="D97" s="68">
        <v>1195878</v>
      </c>
      <c r="E97" s="21">
        <f>(D97-C97)/C97</f>
        <v>-5.9541943911210447E-2</v>
      </c>
      <c r="F97" s="46"/>
      <c r="G97" s="50"/>
      <c r="H97" s="21" t="e">
        <f t="shared" si="7"/>
        <v>#DIV/0!</v>
      </c>
      <c r="I97" s="22">
        <f>F97*E$2</f>
        <v>0</v>
      </c>
      <c r="J97" s="23">
        <f t="shared" si="26"/>
        <v>0</v>
      </c>
      <c r="K97" s="23" t="e">
        <f>F97*(H97-E97)</f>
        <v>#DIV/0!</v>
      </c>
      <c r="L97" s="24" t="e">
        <f>SUM(I97:K97)</f>
        <v>#DIV/0!</v>
      </c>
      <c r="M97" s="24">
        <f>G97-F97</f>
        <v>0</v>
      </c>
    </row>
    <row r="98" spans="1:13" s="25" customFormat="1">
      <c r="A98" s="20">
        <v>812</v>
      </c>
      <c r="B98" s="20" t="s">
        <v>95</v>
      </c>
      <c r="C98" s="68">
        <v>1368422</v>
      </c>
      <c r="D98" s="68">
        <v>1345698</v>
      </c>
      <c r="E98" s="21">
        <f>(D98-C98)/C98</f>
        <v>-1.6605988503546422E-2</v>
      </c>
      <c r="F98" s="46"/>
      <c r="G98" s="50"/>
      <c r="H98" s="21" t="e">
        <f t="shared" si="7"/>
        <v>#DIV/0!</v>
      </c>
      <c r="I98" s="22">
        <f>F98*E$2</f>
        <v>0</v>
      </c>
      <c r="J98" s="23">
        <f t="shared" si="26"/>
        <v>0</v>
      </c>
      <c r="K98" s="23" t="e">
        <f>F98*(H98-E98)</f>
        <v>#DIV/0!</v>
      </c>
      <c r="L98" s="24" t="e">
        <f>SUM(I98:K98)</f>
        <v>#DIV/0!</v>
      </c>
      <c r="M98" s="24">
        <f>G98-F98</f>
        <v>0</v>
      </c>
    </row>
    <row r="99" spans="1:13" s="25" customFormat="1" ht="20">
      <c r="A99" s="20">
        <v>813</v>
      </c>
      <c r="B99" s="20" t="s">
        <v>96</v>
      </c>
      <c r="C99" s="68">
        <v>2812590</v>
      </c>
      <c r="D99" s="68">
        <v>2741112</v>
      </c>
      <c r="E99" s="21">
        <f>(D99-C99)/C99</f>
        <v>-2.5413586765223511E-2</v>
      </c>
      <c r="F99" s="46"/>
      <c r="G99" s="50"/>
      <c r="H99" s="21" t="e">
        <f>(G99-F99)/F99</f>
        <v>#DIV/0!</v>
      </c>
      <c r="I99" s="22">
        <f>F99*E$2</f>
        <v>0</v>
      </c>
      <c r="J99" s="23">
        <f t="shared" si="26"/>
        <v>0</v>
      </c>
      <c r="K99" s="23" t="e">
        <f>F99*(H99-E99)</f>
        <v>#DIV/0!</v>
      </c>
      <c r="L99" s="24" t="e">
        <f>SUM(I99:K99)</f>
        <v>#DIV/0!</v>
      </c>
      <c r="M99" s="24">
        <f>G99-F99</f>
        <v>0</v>
      </c>
    </row>
    <row r="100" spans="1:13">
      <c r="C100" s="69"/>
    </row>
    <row r="101" spans="1:13">
      <c r="C101" s="15"/>
      <c r="H101" s="42" t="s">
        <v>99</v>
      </c>
      <c r="I101" s="33">
        <f>SUM(I3:I99)</f>
        <v>0</v>
      </c>
      <c r="J101" s="33">
        <f>SUM(J3:J99)</f>
        <v>0</v>
      </c>
      <c r="K101" s="33" t="e">
        <f>SUM(K3:K99)</f>
        <v>#DIV/0!</v>
      </c>
      <c r="L101" s="33" t="e">
        <f>SUM(L3:L99)</f>
        <v>#DIV/0!</v>
      </c>
      <c r="M101" s="33">
        <f>SUM(M3:M99)</f>
        <v>0</v>
      </c>
    </row>
    <row r="102" spans="1:13">
      <c r="C102" s="69"/>
    </row>
    <row r="103" spans="1:13">
      <c r="C103" s="69"/>
    </row>
    <row r="104" spans="1:13">
      <c r="C104" s="69"/>
    </row>
  </sheetData>
  <pageMargins left="0.75" right="0.75" top="1" bottom="1" header="0.5" footer="0.5"/>
  <pageSetup scale="87" orientation="landscape"/>
  <headerFooter alignWithMargins="0"/>
  <rowBreaks count="1" manualBreakCount="1">
    <brk id="71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zoomScaleSheetLayoutView="100" workbookViewId="0">
      <pane ySplit="2" topLeftCell="A3" activePane="bottomLeft" state="frozen"/>
      <selection pane="bottomLeft" activeCell="F14" sqref="F14"/>
    </sheetView>
  </sheetViews>
  <sheetFormatPr baseColWidth="10" defaultColWidth="8.83203125" defaultRowHeight="10" x14ac:dyDescent="0"/>
  <cols>
    <col min="1" max="1" width="5.6640625" style="35" bestFit="1" customWidth="1"/>
    <col min="2" max="2" width="30.1640625" style="34" customWidth="1"/>
    <col min="3" max="3" width="12.5" style="68" bestFit="1" customWidth="1"/>
    <col min="4" max="4" width="12.5" style="37" bestFit="1" customWidth="1"/>
    <col min="5" max="5" width="7.1640625" style="38" customWidth="1"/>
    <col min="6" max="7" width="12.5" style="48" customWidth="1"/>
    <col min="8" max="8" width="7.1640625" style="38" customWidth="1"/>
    <col min="9" max="9" width="10.83203125" style="33" customWidth="1"/>
    <col min="10" max="10" width="10.33203125" style="39" customWidth="1"/>
    <col min="11" max="11" width="10.5" style="39" customWidth="1"/>
    <col min="12" max="13" width="7" style="39" customWidth="1"/>
    <col min="14" max="16384" width="8.83203125" style="34"/>
  </cols>
  <sheetData>
    <row r="1" spans="1:13" s="2" customFormat="1" ht="42.75" customHeight="1">
      <c r="A1" s="1" t="s">
        <v>0</v>
      </c>
      <c r="B1" s="2" t="s">
        <v>1</v>
      </c>
      <c r="C1" s="3" t="s">
        <v>110</v>
      </c>
      <c r="D1" s="3" t="s">
        <v>112</v>
      </c>
      <c r="E1" s="4" t="s">
        <v>2</v>
      </c>
      <c r="F1" s="43" t="s">
        <v>109</v>
      </c>
      <c r="G1" s="43" t="s">
        <v>111</v>
      </c>
      <c r="H1" s="4" t="s">
        <v>2</v>
      </c>
      <c r="I1" s="40" t="s">
        <v>100</v>
      </c>
      <c r="J1" s="41" t="s">
        <v>98</v>
      </c>
      <c r="K1" s="41" t="s">
        <v>97</v>
      </c>
      <c r="L1" s="5" t="s">
        <v>3</v>
      </c>
      <c r="M1" s="5" t="s">
        <v>4</v>
      </c>
    </row>
    <row r="2" spans="1:13" s="6" customFormat="1" ht="21" customHeight="1">
      <c r="B2" s="7" t="s">
        <v>5</v>
      </c>
      <c r="C2" s="8">
        <f>C3+C5+C9+C31+C35+C48+C58+C65+C71+C75+C77+C79+C82+C84+C89+C93+C96+C101</f>
        <v>130128863</v>
      </c>
      <c r="D2" s="8">
        <f>D3+D5+D9+D31+D35+D48+D58+D65+D71+D75+D77+D79+D82+D84+D89+D93+D96+D101</f>
        <v>126162203</v>
      </c>
      <c r="E2" s="9">
        <f>(D2-C2)/C2</f>
        <v>-3.0482553282587276E-2</v>
      </c>
      <c r="F2" s="53">
        <f>F3+F9+F31+F35+F48+F58+F65+F71+F75+F77+F79+F82+F84+F89+F93+F96+F101+F5</f>
        <v>0</v>
      </c>
      <c r="G2" s="53">
        <f>G3+G9+G31+G35+G48+G58+G65+G71+G75+G77+G79+G82+G84+G89+G93+G96+G101+G5</f>
        <v>0</v>
      </c>
      <c r="H2" s="9" t="e">
        <f>(G2-F2)/F2</f>
        <v>#DIV/0!</v>
      </c>
      <c r="I2" s="10"/>
      <c r="J2" s="11"/>
      <c r="K2" s="11"/>
      <c r="L2" s="12"/>
      <c r="M2" s="12"/>
    </row>
    <row r="3" spans="1:13" s="14" customFormat="1" ht="21" customHeight="1">
      <c r="A3" s="13">
        <v>22</v>
      </c>
      <c r="B3" s="14" t="s">
        <v>6</v>
      </c>
      <c r="C3" s="70">
        <v>639403</v>
      </c>
      <c r="D3" s="70">
        <v>638575</v>
      </c>
      <c r="E3" s="16"/>
      <c r="F3" s="45"/>
      <c r="G3" s="49"/>
      <c r="H3" s="16"/>
      <c r="I3" s="17"/>
      <c r="J3" s="18"/>
      <c r="K3" s="18"/>
      <c r="L3" s="19"/>
      <c r="M3" s="19"/>
    </row>
    <row r="4" spans="1:13" s="25" customFormat="1">
      <c r="A4" s="20">
        <v>221</v>
      </c>
      <c r="B4" s="20" t="s">
        <v>6</v>
      </c>
      <c r="C4" s="68">
        <v>639403</v>
      </c>
      <c r="D4" s="68">
        <v>638575</v>
      </c>
      <c r="E4" s="21">
        <f>(D4-C4)/C4</f>
        <v>-1.2949579529655006E-3</v>
      </c>
      <c r="F4" s="46"/>
      <c r="G4" s="50"/>
      <c r="H4" s="21" t="e">
        <f>(G4-F4)/F4</f>
        <v>#DIV/0!</v>
      </c>
      <c r="I4" s="22">
        <f>F4*E$2</f>
        <v>0</v>
      </c>
      <c r="J4" s="23">
        <f>F4*(E4-E$2)</f>
        <v>0</v>
      </c>
      <c r="K4" s="23" t="e">
        <f>F4*(H4-E4)</f>
        <v>#DIV/0!</v>
      </c>
      <c r="L4" s="24" t="e">
        <f>SUM(I4:K4)</f>
        <v>#DIV/0!</v>
      </c>
      <c r="M4" s="24">
        <f>G4-F4</f>
        <v>0</v>
      </c>
    </row>
    <row r="5" spans="1:13" s="60" customFormat="1" ht="21" customHeight="1">
      <c r="A5" s="59">
        <v>23</v>
      </c>
      <c r="B5" s="60" t="s">
        <v>105</v>
      </c>
      <c r="C5" s="70">
        <v>7043631</v>
      </c>
      <c r="D5" s="70">
        <v>5470181</v>
      </c>
      <c r="E5" s="66"/>
      <c r="F5" s="45"/>
      <c r="G5" s="49"/>
      <c r="H5" s="62"/>
      <c r="I5" s="63"/>
    </row>
    <row r="6" spans="1:13" s="65" customFormat="1">
      <c r="A6" s="61">
        <v>236</v>
      </c>
      <c r="B6" s="61" t="s">
        <v>106</v>
      </c>
      <c r="C6" s="68">
        <v>1553559</v>
      </c>
      <c r="D6" s="68">
        <v>1120235</v>
      </c>
      <c r="E6" s="67">
        <f>(D6-C6)/C6</f>
        <v>-0.27892342678971316</v>
      </c>
      <c r="F6" s="46"/>
      <c r="G6" s="50"/>
      <c r="H6" s="21" t="e">
        <f>(G6-F6)/F6</f>
        <v>#DIV/0!</v>
      </c>
      <c r="I6" s="22">
        <f>F6*E$2</f>
        <v>0</v>
      </c>
      <c r="J6" s="23">
        <f>F6*(E6-E$2)</f>
        <v>0</v>
      </c>
      <c r="K6" s="23" t="e">
        <f>F6*(H6-E6)</f>
        <v>#DIV/0!</v>
      </c>
      <c r="L6" s="24" t="e">
        <f>SUM(I6:K6)</f>
        <v>#DIV/0!</v>
      </c>
      <c r="M6" s="24">
        <f>G6-F6</f>
        <v>0</v>
      </c>
    </row>
    <row r="7" spans="1:13" s="65" customFormat="1">
      <c r="A7" s="61">
        <v>237</v>
      </c>
      <c r="B7" s="61" t="s">
        <v>107</v>
      </c>
      <c r="C7" s="68">
        <v>994866</v>
      </c>
      <c r="D7" s="68">
        <v>876990</v>
      </c>
      <c r="E7" s="67">
        <f>(D7-C7)/C7</f>
        <v>-0.1184842983879236</v>
      </c>
      <c r="F7" s="64"/>
      <c r="G7" s="50"/>
      <c r="H7" s="21" t="e">
        <f>(G7-F7)/F7</f>
        <v>#DIV/0!</v>
      </c>
      <c r="I7" s="22">
        <f>F7*E$2</f>
        <v>0</v>
      </c>
      <c r="J7" s="23">
        <f>F7*(E7-E$2)</f>
        <v>0</v>
      </c>
      <c r="K7" s="23" t="e">
        <f>F7*(H7-E7)</f>
        <v>#DIV/0!</v>
      </c>
      <c r="L7" s="24" t="e">
        <f>SUM(I7:K7)</f>
        <v>#DIV/0!</v>
      </c>
      <c r="M7" s="24">
        <f>G7-F7</f>
        <v>0</v>
      </c>
    </row>
    <row r="8" spans="1:13" s="65" customFormat="1">
      <c r="A8" s="61">
        <v>238</v>
      </c>
      <c r="B8" s="61" t="s">
        <v>108</v>
      </c>
      <c r="C8" s="68">
        <v>4495206</v>
      </c>
      <c r="D8" s="68">
        <v>3472956</v>
      </c>
      <c r="E8" s="67">
        <f>(D8-C8)/C8</f>
        <v>-0.2274089329832715</v>
      </c>
      <c r="F8" s="64"/>
      <c r="G8" s="50"/>
      <c r="H8" s="21" t="e">
        <f>(G8-F8)/F8</f>
        <v>#DIV/0!</v>
      </c>
      <c r="I8" s="22">
        <f>F8*E$2</f>
        <v>0</v>
      </c>
      <c r="J8" s="23">
        <f>F8*(E8-E$2)</f>
        <v>0</v>
      </c>
      <c r="K8" s="23" t="e">
        <f>F8*(H8-E8)</f>
        <v>#DIV/0!</v>
      </c>
      <c r="L8" s="24" t="e">
        <f>SUM(I8:K8)</f>
        <v>#DIV/0!</v>
      </c>
      <c r="M8" s="24">
        <f>G8-F8</f>
        <v>0</v>
      </c>
    </row>
    <row r="9" spans="1:13" s="14" customFormat="1" ht="21" customHeight="1">
      <c r="A9" s="13">
        <v>31</v>
      </c>
      <c r="B9" s="14" t="s">
        <v>7</v>
      </c>
      <c r="C9" s="70">
        <v>13096159</v>
      </c>
      <c r="D9" s="70">
        <v>11276438</v>
      </c>
      <c r="E9" s="16"/>
      <c r="F9" s="45"/>
      <c r="G9" s="49"/>
      <c r="H9" s="16"/>
      <c r="I9" s="17"/>
      <c r="J9" s="18"/>
      <c r="K9" s="18"/>
      <c r="L9" s="19"/>
      <c r="M9" s="19"/>
    </row>
    <row r="10" spans="1:13" s="28" customFormat="1">
      <c r="A10" s="26">
        <v>311</v>
      </c>
      <c r="B10" s="20" t="s">
        <v>8</v>
      </c>
      <c r="C10" s="68">
        <v>1467458</v>
      </c>
      <c r="D10" s="68">
        <v>1413977</v>
      </c>
      <c r="E10" s="27">
        <f t="shared" ref="E10:E30" si="0">(D10-C10)/C10</f>
        <v>-3.6444654634067888E-2</v>
      </c>
      <c r="F10" s="46"/>
      <c r="G10" s="51"/>
      <c r="H10" s="27" t="e">
        <f t="shared" ref="H10:H34" si="1">(G10-F10)/F10</f>
        <v>#DIV/0!</v>
      </c>
      <c r="I10" s="22">
        <f t="shared" ref="I10:I30" si="2">F10*E$2</f>
        <v>0</v>
      </c>
      <c r="J10" s="23">
        <f t="shared" ref="J10:J30" si="3">F10*(E10-E$2)</f>
        <v>0</v>
      </c>
      <c r="K10" s="23" t="e">
        <f t="shared" ref="K10:K30" si="4">F10*(H10-E10)</f>
        <v>#DIV/0!</v>
      </c>
      <c r="L10" s="24" t="e">
        <f t="shared" ref="L10:L30" si="5">SUM(I10:K10)</f>
        <v>#DIV/0!</v>
      </c>
      <c r="M10" s="24">
        <f t="shared" ref="M10:M30" si="6">G10-F10</f>
        <v>0</v>
      </c>
    </row>
    <row r="11" spans="1:13" s="28" customFormat="1">
      <c r="A11" s="26">
        <v>312</v>
      </c>
      <c r="B11" s="20" t="s">
        <v>9</v>
      </c>
      <c r="C11" s="68">
        <v>157006</v>
      </c>
      <c r="D11" s="68">
        <v>160776</v>
      </c>
      <c r="E11" s="27">
        <f t="shared" si="0"/>
        <v>2.4011821204285185E-2</v>
      </c>
      <c r="F11" s="46"/>
      <c r="G11" s="51"/>
      <c r="H11" s="27" t="e">
        <f t="shared" si="1"/>
        <v>#DIV/0!</v>
      </c>
      <c r="I11" s="22">
        <f t="shared" si="2"/>
        <v>0</v>
      </c>
      <c r="J11" s="23">
        <f t="shared" si="3"/>
        <v>0</v>
      </c>
      <c r="K11" s="23" t="e">
        <f t="shared" si="4"/>
        <v>#DIV/0!</v>
      </c>
      <c r="L11" s="24" t="e">
        <f t="shared" si="5"/>
        <v>#DIV/0!</v>
      </c>
      <c r="M11" s="24">
        <f t="shared" si="6"/>
        <v>0</v>
      </c>
    </row>
    <row r="12" spans="1:13" s="28" customFormat="1">
      <c r="A12" s="26">
        <v>313</v>
      </c>
      <c r="B12" s="20" t="s">
        <v>10</v>
      </c>
      <c r="C12" s="68">
        <v>148707</v>
      </c>
      <c r="D12" s="68">
        <v>104833</v>
      </c>
      <c r="E12" s="27">
        <f t="shared" si="0"/>
        <v>-0.29503654838037213</v>
      </c>
      <c r="F12" s="46"/>
      <c r="G12" s="51"/>
      <c r="H12" s="27" t="e">
        <f t="shared" si="1"/>
        <v>#DIV/0!</v>
      </c>
      <c r="I12" s="22">
        <f t="shared" si="2"/>
        <v>0</v>
      </c>
      <c r="J12" s="23">
        <f t="shared" si="3"/>
        <v>0</v>
      </c>
      <c r="K12" s="23" t="e">
        <f t="shared" si="4"/>
        <v>#DIV/0!</v>
      </c>
      <c r="L12" s="24" t="e">
        <f t="shared" si="5"/>
        <v>#DIV/0!</v>
      </c>
      <c r="M12" s="24">
        <f t="shared" si="6"/>
        <v>0</v>
      </c>
    </row>
    <row r="13" spans="1:13" s="28" customFormat="1">
      <c r="A13" s="26">
        <v>314</v>
      </c>
      <c r="B13" s="20" t="s">
        <v>11</v>
      </c>
      <c r="C13" s="68">
        <v>146243</v>
      </c>
      <c r="D13" s="68">
        <v>113510</v>
      </c>
      <c r="E13" s="27">
        <f t="shared" si="0"/>
        <v>-0.22382609765937514</v>
      </c>
      <c r="F13" s="46"/>
      <c r="G13" s="51"/>
      <c r="H13" s="27" t="e">
        <f t="shared" si="1"/>
        <v>#DIV/0!</v>
      </c>
      <c r="I13" s="22">
        <f t="shared" si="2"/>
        <v>0</v>
      </c>
      <c r="J13" s="23">
        <f t="shared" si="3"/>
        <v>0</v>
      </c>
      <c r="K13" s="23" t="e">
        <f t="shared" si="4"/>
        <v>#DIV/0!</v>
      </c>
      <c r="L13" s="24" t="e">
        <f t="shared" si="5"/>
        <v>#DIV/0!</v>
      </c>
      <c r="M13" s="24">
        <f t="shared" si="6"/>
        <v>0</v>
      </c>
    </row>
    <row r="14" spans="1:13" s="28" customFormat="1">
      <c r="A14" s="26">
        <v>315</v>
      </c>
      <c r="B14" s="20" t="s">
        <v>12</v>
      </c>
      <c r="C14" s="68">
        <v>166357</v>
      </c>
      <c r="D14" s="68">
        <v>111782</v>
      </c>
      <c r="E14" s="27">
        <f t="shared" si="0"/>
        <v>-0.32805953461531523</v>
      </c>
      <c r="F14" s="46"/>
      <c r="G14" s="51"/>
      <c r="H14" s="27" t="e">
        <f t="shared" si="1"/>
        <v>#DIV/0!</v>
      </c>
      <c r="I14" s="22">
        <f t="shared" si="2"/>
        <v>0</v>
      </c>
      <c r="J14" s="23">
        <f t="shared" si="3"/>
        <v>0</v>
      </c>
      <c r="K14" s="23" t="e">
        <f t="shared" si="4"/>
        <v>#DIV/0!</v>
      </c>
      <c r="L14" s="24" t="e">
        <f t="shared" si="5"/>
        <v>#DIV/0!</v>
      </c>
      <c r="M14" s="24">
        <f t="shared" si="6"/>
        <v>0</v>
      </c>
    </row>
    <row r="15" spans="1:13" s="28" customFormat="1">
      <c r="A15" s="26">
        <v>316</v>
      </c>
      <c r="B15" s="20" t="s">
        <v>13</v>
      </c>
      <c r="C15" s="68">
        <v>32740</v>
      </c>
      <c r="D15" s="68">
        <v>25715</v>
      </c>
      <c r="E15" s="27">
        <f t="shared" si="0"/>
        <v>-0.21456933414783139</v>
      </c>
      <c r="F15" s="46"/>
      <c r="G15" s="51"/>
      <c r="H15" s="27" t="e">
        <f t="shared" si="1"/>
        <v>#DIV/0!</v>
      </c>
      <c r="I15" s="22">
        <f t="shared" si="2"/>
        <v>0</v>
      </c>
      <c r="J15" s="23">
        <f t="shared" si="3"/>
        <v>0</v>
      </c>
      <c r="K15" s="23" t="e">
        <f t="shared" si="4"/>
        <v>#DIV/0!</v>
      </c>
      <c r="L15" s="24" t="e">
        <f t="shared" si="5"/>
        <v>#DIV/0!</v>
      </c>
      <c r="M15" s="24">
        <f t="shared" si="6"/>
        <v>0</v>
      </c>
    </row>
    <row r="16" spans="1:13" s="28" customFormat="1">
      <c r="A16" s="26">
        <v>321</v>
      </c>
      <c r="B16" s="20" t="s">
        <v>14</v>
      </c>
      <c r="C16" s="68">
        <v>491280</v>
      </c>
      <c r="D16" s="68">
        <v>352098</v>
      </c>
      <c r="E16" s="27">
        <f t="shared" si="0"/>
        <v>-0.283304836345872</v>
      </c>
      <c r="F16" s="46"/>
      <c r="G16" s="51"/>
      <c r="H16" s="27" t="e">
        <f t="shared" si="1"/>
        <v>#DIV/0!</v>
      </c>
      <c r="I16" s="22">
        <f t="shared" si="2"/>
        <v>0</v>
      </c>
      <c r="J16" s="23">
        <f t="shared" si="3"/>
        <v>0</v>
      </c>
      <c r="K16" s="23" t="e">
        <f t="shared" si="4"/>
        <v>#DIV/0!</v>
      </c>
      <c r="L16" s="24" t="e">
        <f t="shared" si="5"/>
        <v>#DIV/0!</v>
      </c>
      <c r="M16" s="24">
        <f t="shared" si="6"/>
        <v>0</v>
      </c>
    </row>
    <row r="17" spans="1:13" s="28" customFormat="1">
      <c r="A17" s="26">
        <v>322</v>
      </c>
      <c r="B17" s="20" t="s">
        <v>15</v>
      </c>
      <c r="C17" s="68">
        <v>412912</v>
      </c>
      <c r="D17" s="68">
        <v>354735</v>
      </c>
      <c r="E17" s="27">
        <f t="shared" si="0"/>
        <v>-0.14089442786840781</v>
      </c>
      <c r="F17" s="46"/>
      <c r="G17" s="51"/>
      <c r="H17" s="27" t="e">
        <f t="shared" si="1"/>
        <v>#DIV/0!</v>
      </c>
      <c r="I17" s="22">
        <f t="shared" si="2"/>
        <v>0</v>
      </c>
      <c r="J17" s="23">
        <f t="shared" si="3"/>
        <v>0</v>
      </c>
      <c r="K17" s="23" t="e">
        <f t="shared" si="4"/>
        <v>#DIV/0!</v>
      </c>
      <c r="L17" s="24" t="e">
        <f t="shared" si="5"/>
        <v>#DIV/0!</v>
      </c>
      <c r="M17" s="24">
        <f t="shared" si="6"/>
        <v>0</v>
      </c>
    </row>
    <row r="18" spans="1:13" s="28" customFormat="1">
      <c r="A18" s="26">
        <v>323</v>
      </c>
      <c r="B18" s="20" t="s">
        <v>16</v>
      </c>
      <c r="C18" s="68">
        <v>626567</v>
      </c>
      <c r="D18" s="68">
        <v>462503</v>
      </c>
      <c r="E18" s="27">
        <f t="shared" si="0"/>
        <v>-0.26184589995962126</v>
      </c>
      <c r="F18" s="46"/>
      <c r="G18" s="51"/>
      <c r="H18" s="27" t="e">
        <f t="shared" si="1"/>
        <v>#DIV/0!</v>
      </c>
      <c r="I18" s="22">
        <f t="shared" si="2"/>
        <v>0</v>
      </c>
      <c r="J18" s="23">
        <f t="shared" si="3"/>
        <v>0</v>
      </c>
      <c r="K18" s="23" t="e">
        <f t="shared" si="4"/>
        <v>#DIV/0!</v>
      </c>
      <c r="L18" s="24" t="e">
        <f t="shared" si="5"/>
        <v>#DIV/0!</v>
      </c>
      <c r="M18" s="24">
        <f t="shared" si="6"/>
        <v>0</v>
      </c>
    </row>
    <row r="19" spans="1:13" s="28" customFormat="1">
      <c r="A19" s="26">
        <v>324</v>
      </c>
      <c r="B19" s="20" t="s">
        <v>17</v>
      </c>
      <c r="C19" s="68">
        <v>103912</v>
      </c>
      <c r="D19" s="68">
        <v>97474</v>
      </c>
      <c r="E19" s="27">
        <f t="shared" si="0"/>
        <v>-6.195627069058434E-2</v>
      </c>
      <c r="F19" s="46"/>
      <c r="G19" s="51"/>
      <c r="H19" s="27" t="e">
        <f t="shared" si="1"/>
        <v>#DIV/0!</v>
      </c>
      <c r="I19" s="22">
        <f t="shared" si="2"/>
        <v>0</v>
      </c>
      <c r="J19" s="23">
        <f t="shared" si="3"/>
        <v>0</v>
      </c>
      <c r="K19" s="23" t="e">
        <f t="shared" si="4"/>
        <v>#DIV/0!</v>
      </c>
      <c r="L19" s="24" t="e">
        <f t="shared" si="5"/>
        <v>#DIV/0!</v>
      </c>
      <c r="M19" s="24">
        <f t="shared" si="6"/>
        <v>0</v>
      </c>
    </row>
    <row r="20" spans="1:13" s="28" customFormat="1">
      <c r="A20" s="26">
        <v>325</v>
      </c>
      <c r="B20" s="20" t="s">
        <v>18</v>
      </c>
      <c r="C20" s="68">
        <v>810788</v>
      </c>
      <c r="D20" s="68">
        <v>741030</v>
      </c>
      <c r="E20" s="27">
        <f t="shared" si="0"/>
        <v>-8.6037287182346059E-2</v>
      </c>
      <c r="F20" s="46"/>
      <c r="G20" s="51"/>
      <c r="H20" s="27" t="e">
        <f t="shared" si="1"/>
        <v>#DIV/0!</v>
      </c>
      <c r="I20" s="22">
        <f t="shared" si="2"/>
        <v>0</v>
      </c>
      <c r="J20" s="23">
        <f t="shared" si="3"/>
        <v>0</v>
      </c>
      <c r="K20" s="23" t="e">
        <f t="shared" si="4"/>
        <v>#DIV/0!</v>
      </c>
      <c r="L20" s="24" t="e">
        <f t="shared" si="5"/>
        <v>#DIV/0!</v>
      </c>
      <c r="M20" s="24">
        <f t="shared" si="6"/>
        <v>0</v>
      </c>
    </row>
    <row r="21" spans="1:13" s="28" customFormat="1">
      <c r="A21" s="26">
        <v>326</v>
      </c>
      <c r="B21" s="20" t="s">
        <v>19</v>
      </c>
      <c r="C21" s="68">
        <v>822126</v>
      </c>
      <c r="D21" s="68">
        <v>707364</v>
      </c>
      <c r="E21" s="27">
        <f t="shared" si="0"/>
        <v>-0.13959174141190037</v>
      </c>
      <c r="F21" s="46"/>
      <c r="G21" s="51"/>
      <c r="H21" s="27" t="e">
        <f t="shared" si="1"/>
        <v>#DIV/0!</v>
      </c>
      <c r="I21" s="22">
        <f t="shared" si="2"/>
        <v>0</v>
      </c>
      <c r="J21" s="23">
        <f t="shared" si="3"/>
        <v>0</v>
      </c>
      <c r="K21" s="23" t="e">
        <f t="shared" si="4"/>
        <v>#DIV/0!</v>
      </c>
      <c r="L21" s="24" t="e">
        <f t="shared" si="5"/>
        <v>#DIV/0!</v>
      </c>
      <c r="M21" s="24">
        <f t="shared" si="6"/>
        <v>0</v>
      </c>
    </row>
    <row r="22" spans="1:13" s="28" customFormat="1">
      <c r="A22" s="26">
        <v>327</v>
      </c>
      <c r="B22" s="20" t="s">
        <v>20</v>
      </c>
      <c r="C22" s="68">
        <v>456083</v>
      </c>
      <c r="D22" s="68">
        <v>349849</v>
      </c>
      <c r="E22" s="27">
        <f t="shared" si="0"/>
        <v>-0.23292690146311087</v>
      </c>
      <c r="F22" s="46"/>
      <c r="G22" s="51"/>
      <c r="H22" s="27" t="e">
        <f t="shared" si="1"/>
        <v>#DIV/0!</v>
      </c>
      <c r="I22" s="22">
        <f t="shared" si="2"/>
        <v>0</v>
      </c>
      <c r="J22" s="23">
        <f t="shared" si="3"/>
        <v>0</v>
      </c>
      <c r="K22" s="23" t="e">
        <f t="shared" si="4"/>
        <v>#DIV/0!</v>
      </c>
      <c r="L22" s="24" t="e">
        <f t="shared" si="5"/>
        <v>#DIV/0!</v>
      </c>
      <c r="M22" s="24">
        <f t="shared" si="6"/>
        <v>0</v>
      </c>
    </row>
    <row r="23" spans="1:13" s="28" customFormat="1">
      <c r="A23" s="26">
        <v>331</v>
      </c>
      <c r="B23" s="20" t="s">
        <v>21</v>
      </c>
      <c r="C23" s="68">
        <v>431956</v>
      </c>
      <c r="D23" s="68">
        <v>393345</v>
      </c>
      <c r="E23" s="27">
        <f t="shared" si="0"/>
        <v>-8.9386418987119062E-2</v>
      </c>
      <c r="F23" s="46"/>
      <c r="G23" s="51"/>
      <c r="H23" s="27" t="e">
        <f t="shared" si="1"/>
        <v>#DIV/0!</v>
      </c>
      <c r="I23" s="22">
        <f t="shared" si="2"/>
        <v>0</v>
      </c>
      <c r="J23" s="23">
        <f t="shared" si="3"/>
        <v>0</v>
      </c>
      <c r="K23" s="23" t="e">
        <f t="shared" si="4"/>
        <v>#DIV/0!</v>
      </c>
      <c r="L23" s="24" t="e">
        <f t="shared" si="5"/>
        <v>#DIV/0!</v>
      </c>
      <c r="M23" s="24">
        <f t="shared" si="6"/>
        <v>0</v>
      </c>
    </row>
    <row r="24" spans="1:13" s="28" customFormat="1">
      <c r="A24" s="26">
        <v>332</v>
      </c>
      <c r="B24" s="20" t="s">
        <v>22</v>
      </c>
      <c r="C24" s="68">
        <v>1588102</v>
      </c>
      <c r="D24" s="68">
        <v>1399991</v>
      </c>
      <c r="E24" s="27">
        <f t="shared" si="0"/>
        <v>-0.11845020030199571</v>
      </c>
      <c r="F24" s="46"/>
      <c r="G24" s="51"/>
      <c r="H24" s="27" t="e">
        <f t="shared" si="1"/>
        <v>#DIV/0!</v>
      </c>
      <c r="I24" s="22">
        <f t="shared" si="2"/>
        <v>0</v>
      </c>
      <c r="J24" s="23">
        <f t="shared" si="3"/>
        <v>0</v>
      </c>
      <c r="K24" s="23" t="e">
        <f t="shared" si="4"/>
        <v>#DIV/0!</v>
      </c>
      <c r="L24" s="24" t="e">
        <f t="shared" si="5"/>
        <v>#DIV/0!</v>
      </c>
      <c r="M24" s="24">
        <f t="shared" si="6"/>
        <v>0</v>
      </c>
    </row>
    <row r="25" spans="1:13" s="28" customFormat="1">
      <c r="A25" s="26">
        <v>333</v>
      </c>
      <c r="B25" s="20" t="s">
        <v>23</v>
      </c>
      <c r="C25" s="68">
        <v>1149654</v>
      </c>
      <c r="D25" s="68">
        <v>1057501</v>
      </c>
      <c r="E25" s="27">
        <f t="shared" si="0"/>
        <v>-8.0157160328237886E-2</v>
      </c>
      <c r="F25" s="46"/>
      <c r="G25" s="51"/>
      <c r="H25" s="27" t="e">
        <f t="shared" si="1"/>
        <v>#DIV/0!</v>
      </c>
      <c r="I25" s="22">
        <f t="shared" si="2"/>
        <v>0</v>
      </c>
      <c r="J25" s="23">
        <f t="shared" si="3"/>
        <v>0</v>
      </c>
      <c r="K25" s="23" t="e">
        <f t="shared" si="4"/>
        <v>#DIV/0!</v>
      </c>
      <c r="L25" s="24" t="e">
        <f t="shared" si="5"/>
        <v>#DIV/0!</v>
      </c>
      <c r="M25" s="24">
        <f t="shared" si="6"/>
        <v>0</v>
      </c>
    </row>
    <row r="26" spans="1:13" s="28" customFormat="1">
      <c r="A26" s="26">
        <v>334</v>
      </c>
      <c r="B26" s="20" t="s">
        <v>24</v>
      </c>
      <c r="C26" s="68">
        <v>1014545</v>
      </c>
      <c r="D26" s="68">
        <v>842769</v>
      </c>
      <c r="E26" s="27">
        <f t="shared" si="0"/>
        <v>-0.16931333750597558</v>
      </c>
      <c r="F26" s="46"/>
      <c r="G26" s="51"/>
      <c r="H26" s="27" t="e">
        <f t="shared" si="1"/>
        <v>#DIV/0!</v>
      </c>
      <c r="I26" s="22">
        <f t="shared" si="2"/>
        <v>0</v>
      </c>
      <c r="J26" s="23">
        <f t="shared" si="3"/>
        <v>0</v>
      </c>
      <c r="K26" s="23" t="e">
        <f t="shared" si="4"/>
        <v>#DIV/0!</v>
      </c>
      <c r="L26" s="24" t="e">
        <f t="shared" si="5"/>
        <v>#DIV/0!</v>
      </c>
      <c r="M26" s="24">
        <f t="shared" si="6"/>
        <v>0</v>
      </c>
    </row>
    <row r="27" spans="1:13" s="28" customFormat="1">
      <c r="A27" s="26">
        <v>335</v>
      </c>
      <c r="B27" s="20" t="s">
        <v>25</v>
      </c>
      <c r="C27" s="68">
        <v>403900</v>
      </c>
      <c r="D27" s="68">
        <v>332198</v>
      </c>
      <c r="E27" s="27">
        <f t="shared" si="0"/>
        <v>-0.1775241396385244</v>
      </c>
      <c r="F27" s="46"/>
      <c r="G27" s="51"/>
      <c r="H27" s="27" t="e">
        <f t="shared" si="1"/>
        <v>#DIV/0!</v>
      </c>
      <c r="I27" s="22">
        <f t="shared" si="2"/>
        <v>0</v>
      </c>
      <c r="J27" s="23">
        <f t="shared" si="3"/>
        <v>0</v>
      </c>
      <c r="K27" s="23" t="e">
        <f t="shared" si="4"/>
        <v>#DIV/0!</v>
      </c>
      <c r="L27" s="24" t="e">
        <f t="shared" si="5"/>
        <v>#DIV/0!</v>
      </c>
      <c r="M27" s="24">
        <f t="shared" si="6"/>
        <v>0</v>
      </c>
    </row>
    <row r="28" spans="1:13" s="28" customFormat="1">
      <c r="A28" s="26">
        <v>336</v>
      </c>
      <c r="B28" s="20" t="s">
        <v>26</v>
      </c>
      <c r="C28" s="68">
        <v>1526879</v>
      </c>
      <c r="D28" s="68">
        <v>1369312</v>
      </c>
      <c r="E28" s="27">
        <f t="shared" si="0"/>
        <v>-0.10319547259475047</v>
      </c>
      <c r="F28" s="46"/>
      <c r="G28" s="51"/>
      <c r="H28" s="27" t="e">
        <f t="shared" si="1"/>
        <v>#DIV/0!</v>
      </c>
      <c r="I28" s="22">
        <f t="shared" si="2"/>
        <v>0</v>
      </c>
      <c r="J28" s="23">
        <f t="shared" si="3"/>
        <v>0</v>
      </c>
      <c r="K28" s="23" t="e">
        <f t="shared" si="4"/>
        <v>#DIV/0!</v>
      </c>
      <c r="L28" s="24" t="e">
        <f t="shared" si="5"/>
        <v>#DIV/0!</v>
      </c>
      <c r="M28" s="24">
        <f t="shared" si="6"/>
        <v>0</v>
      </c>
    </row>
    <row r="29" spans="1:13" s="28" customFormat="1">
      <c r="A29" s="26">
        <v>337</v>
      </c>
      <c r="B29" s="20" t="s">
        <v>27</v>
      </c>
      <c r="C29" s="68">
        <v>489201</v>
      </c>
      <c r="D29" s="68">
        <v>340983</v>
      </c>
      <c r="E29" s="27">
        <f t="shared" si="0"/>
        <v>-0.3029797567870875</v>
      </c>
      <c r="F29" s="46"/>
      <c r="G29" s="51"/>
      <c r="H29" s="27" t="e">
        <f t="shared" si="1"/>
        <v>#DIV/0!</v>
      </c>
      <c r="I29" s="22">
        <f t="shared" si="2"/>
        <v>0</v>
      </c>
      <c r="J29" s="23">
        <f t="shared" si="3"/>
        <v>0</v>
      </c>
      <c r="K29" s="23" t="e">
        <f t="shared" si="4"/>
        <v>#DIV/0!</v>
      </c>
      <c r="L29" s="24" t="e">
        <f t="shared" si="5"/>
        <v>#DIV/0!</v>
      </c>
      <c r="M29" s="24">
        <f t="shared" si="6"/>
        <v>0</v>
      </c>
    </row>
    <row r="30" spans="1:13" s="28" customFormat="1">
      <c r="A30" s="26">
        <v>339</v>
      </c>
      <c r="B30" s="20" t="s">
        <v>28</v>
      </c>
      <c r="C30" s="68">
        <v>649743</v>
      </c>
      <c r="D30" s="68">
        <v>544693</v>
      </c>
      <c r="E30" s="29">
        <f t="shared" si="0"/>
        <v>-0.16167931012723491</v>
      </c>
      <c r="F30" s="46"/>
      <c r="G30" s="52"/>
      <c r="H30" s="29" t="e">
        <f t="shared" si="1"/>
        <v>#DIV/0!</v>
      </c>
      <c r="I30" s="22">
        <f t="shared" si="2"/>
        <v>0</v>
      </c>
      <c r="J30" s="23">
        <f t="shared" si="3"/>
        <v>0</v>
      </c>
      <c r="K30" s="23" t="e">
        <f t="shared" si="4"/>
        <v>#DIV/0!</v>
      </c>
      <c r="L30" s="24" t="e">
        <f t="shared" si="5"/>
        <v>#DIV/0!</v>
      </c>
      <c r="M30" s="24">
        <f t="shared" si="6"/>
        <v>0</v>
      </c>
    </row>
    <row r="31" spans="1:13" s="14" customFormat="1" ht="21" customHeight="1">
      <c r="A31" s="13">
        <v>42</v>
      </c>
      <c r="B31" s="14" t="s">
        <v>29</v>
      </c>
      <c r="C31" s="70">
        <v>6165204</v>
      </c>
      <c r="D31" s="70">
        <v>5908763</v>
      </c>
      <c r="E31" s="16"/>
      <c r="F31" s="45"/>
      <c r="G31" s="49"/>
      <c r="H31" s="16"/>
      <c r="I31" s="30"/>
      <c r="J31" s="31"/>
      <c r="K31" s="31"/>
      <c r="L31" s="32"/>
      <c r="M31" s="32"/>
    </row>
    <row r="32" spans="1:13" s="25" customFormat="1">
      <c r="A32" s="20">
        <v>423</v>
      </c>
      <c r="B32" s="20" t="s">
        <v>30</v>
      </c>
      <c r="C32" s="68">
        <v>3552528</v>
      </c>
      <c r="D32" s="68">
        <v>3350641</v>
      </c>
      <c r="E32" s="21">
        <f>(D32-C32)/C32</f>
        <v>-5.6829108736088776E-2</v>
      </c>
      <c r="F32" s="47"/>
      <c r="G32" s="50"/>
      <c r="H32" s="27" t="e">
        <f t="shared" si="1"/>
        <v>#DIV/0!</v>
      </c>
      <c r="I32" s="22">
        <f>F32*E$2</f>
        <v>0</v>
      </c>
      <c r="J32" s="23">
        <f>F32*(E32-E$2)</f>
        <v>0</v>
      </c>
      <c r="K32" s="23" t="e">
        <f>F32*(H32-E32)</f>
        <v>#DIV/0!</v>
      </c>
      <c r="L32" s="24" t="e">
        <f>SUM(I32:K32)</f>
        <v>#DIV/0!</v>
      </c>
      <c r="M32" s="24">
        <f>G32-F32</f>
        <v>0</v>
      </c>
    </row>
    <row r="33" spans="1:13" s="25" customFormat="1">
      <c r="A33" s="20">
        <v>424</v>
      </c>
      <c r="B33" s="20" t="s">
        <v>31</v>
      </c>
      <c r="C33" s="68">
        <v>2313409</v>
      </c>
      <c r="D33" s="68">
        <v>2258552</v>
      </c>
      <c r="E33" s="21">
        <f>(D33-C33)/C33</f>
        <v>-2.3712624961690736E-2</v>
      </c>
      <c r="F33" s="47"/>
      <c r="G33" s="50"/>
      <c r="H33" s="27" t="e">
        <f t="shared" si="1"/>
        <v>#DIV/0!</v>
      </c>
      <c r="I33" s="22">
        <f>F33*E$2</f>
        <v>0</v>
      </c>
      <c r="J33" s="23">
        <f>F33*(E33-E$2)</f>
        <v>0</v>
      </c>
      <c r="K33" s="23" t="e">
        <f>F33*(H33-E33)</f>
        <v>#DIV/0!</v>
      </c>
      <c r="L33" s="24" t="e">
        <f>SUM(I33:K33)</f>
        <v>#DIV/0!</v>
      </c>
      <c r="M33" s="24">
        <f>G33-F33</f>
        <v>0</v>
      </c>
    </row>
    <row r="34" spans="1:13" s="25" customFormat="1" ht="20">
      <c r="A34" s="20">
        <v>425</v>
      </c>
      <c r="B34" s="20" t="s">
        <v>32</v>
      </c>
      <c r="C34" s="68">
        <v>299267</v>
      </c>
      <c r="D34" s="68">
        <v>299570</v>
      </c>
      <c r="E34" s="21">
        <f>(D34-C34)/C34</f>
        <v>1.0124738110115715E-3</v>
      </c>
      <c r="F34" s="47"/>
      <c r="G34" s="50"/>
      <c r="H34" s="27" t="e">
        <f t="shared" si="1"/>
        <v>#DIV/0!</v>
      </c>
      <c r="I34" s="22">
        <f>F34*E$2</f>
        <v>0</v>
      </c>
      <c r="J34" s="23">
        <f>F34*(E34-E$2)</f>
        <v>0</v>
      </c>
      <c r="K34" s="23" t="e">
        <f>F34*(H34-E34)</f>
        <v>#DIV/0!</v>
      </c>
      <c r="L34" s="24" t="e">
        <f>SUM(I34:K34)</f>
        <v>#DIV/0!</v>
      </c>
      <c r="M34" s="24">
        <f>G34-F34</f>
        <v>0</v>
      </c>
    </row>
    <row r="35" spans="1:13" s="14" customFormat="1" ht="21" customHeight="1">
      <c r="A35" s="13" t="s">
        <v>33</v>
      </c>
      <c r="B35" s="14" t="s">
        <v>34</v>
      </c>
      <c r="C35" s="70">
        <v>15614757</v>
      </c>
      <c r="D35" s="70">
        <v>15023362</v>
      </c>
      <c r="E35" s="16"/>
      <c r="F35" s="45"/>
      <c r="G35" s="49"/>
      <c r="H35" s="16"/>
      <c r="I35" s="17"/>
      <c r="J35" s="18"/>
      <c r="K35" s="18"/>
      <c r="L35" s="19"/>
      <c r="M35" s="19"/>
    </row>
    <row r="36" spans="1:13" s="25" customFormat="1">
      <c r="A36" s="20">
        <v>441</v>
      </c>
      <c r="B36" s="20" t="s">
        <v>35</v>
      </c>
      <c r="C36" s="68">
        <v>1884468</v>
      </c>
      <c r="D36" s="68">
        <v>1763085</v>
      </c>
      <c r="E36" s="21">
        <f t="shared" ref="E36:E94" si="7">(D36-C36)/C36</f>
        <v>-6.4412343430612778E-2</v>
      </c>
      <c r="F36" s="46"/>
      <c r="G36" s="50"/>
      <c r="H36" s="21" t="e">
        <f t="shared" ref="H36:H98" si="8">(G36-F36)/F36</f>
        <v>#DIV/0!</v>
      </c>
      <c r="I36" s="22">
        <f t="shared" ref="I36:I47" si="9">F36*E$2</f>
        <v>0</v>
      </c>
      <c r="J36" s="23">
        <f t="shared" ref="J36:J47" si="10">F36*(E36-E$2)</f>
        <v>0</v>
      </c>
      <c r="K36" s="23" t="e">
        <f t="shared" ref="K36:K47" si="11">F36*(H36-E36)</f>
        <v>#DIV/0!</v>
      </c>
      <c r="L36" s="24" t="e">
        <f t="shared" ref="L36:L47" si="12">SUM(I36:K36)</f>
        <v>#DIV/0!</v>
      </c>
      <c r="M36" s="24">
        <f t="shared" ref="M36:M47" si="13">G36-F36</f>
        <v>0</v>
      </c>
    </row>
    <row r="37" spans="1:13" s="25" customFormat="1">
      <c r="A37" s="20">
        <v>442</v>
      </c>
      <c r="B37" s="20" t="s">
        <v>36</v>
      </c>
      <c r="C37" s="68">
        <v>533096</v>
      </c>
      <c r="D37" s="68">
        <v>426855</v>
      </c>
      <c r="E37" s="21">
        <f t="shared" si="7"/>
        <v>-0.199290559298888</v>
      </c>
      <c r="F37" s="46"/>
      <c r="G37" s="50"/>
      <c r="H37" s="21" t="e">
        <f t="shared" si="8"/>
        <v>#DIV/0!</v>
      </c>
      <c r="I37" s="22">
        <f t="shared" si="9"/>
        <v>0</v>
      </c>
      <c r="J37" s="23">
        <f t="shared" si="10"/>
        <v>0</v>
      </c>
      <c r="K37" s="23" t="e">
        <f t="shared" si="11"/>
        <v>#DIV/0!</v>
      </c>
      <c r="L37" s="24" t="e">
        <f t="shared" si="12"/>
        <v>#DIV/0!</v>
      </c>
      <c r="M37" s="24">
        <f t="shared" si="13"/>
        <v>0</v>
      </c>
    </row>
    <row r="38" spans="1:13" s="25" customFormat="1">
      <c r="A38" s="20">
        <v>443</v>
      </c>
      <c r="B38" s="20" t="s">
        <v>37</v>
      </c>
      <c r="C38" s="68">
        <v>464927</v>
      </c>
      <c r="D38" s="68">
        <v>408456</v>
      </c>
      <c r="E38" s="21">
        <f t="shared" si="7"/>
        <v>-0.12146207899304622</v>
      </c>
      <c r="F38" s="46"/>
      <c r="G38" s="50"/>
      <c r="H38" s="21" t="e">
        <f t="shared" si="8"/>
        <v>#DIV/0!</v>
      </c>
      <c r="I38" s="22">
        <f t="shared" si="9"/>
        <v>0</v>
      </c>
      <c r="J38" s="23">
        <f t="shared" si="10"/>
        <v>0</v>
      </c>
      <c r="K38" s="23" t="e">
        <f t="shared" si="11"/>
        <v>#DIV/0!</v>
      </c>
      <c r="L38" s="24" t="e">
        <f t="shared" si="12"/>
        <v>#DIV/0!</v>
      </c>
      <c r="M38" s="24">
        <f t="shared" si="13"/>
        <v>0</v>
      </c>
    </row>
    <row r="39" spans="1:13" s="25" customFormat="1" ht="20">
      <c r="A39" s="20">
        <v>444</v>
      </c>
      <c r="B39" s="20" t="s">
        <v>38</v>
      </c>
      <c r="C39" s="68">
        <v>1334541</v>
      </c>
      <c r="D39" s="68">
        <v>1236724</v>
      </c>
      <c r="E39" s="21">
        <f t="shared" si="7"/>
        <v>-7.3296361820281278E-2</v>
      </c>
      <c r="F39" s="46"/>
      <c r="G39" s="50"/>
      <c r="H39" s="21" t="e">
        <f t="shared" si="8"/>
        <v>#DIV/0!</v>
      </c>
      <c r="I39" s="22">
        <f t="shared" si="9"/>
        <v>0</v>
      </c>
      <c r="J39" s="23">
        <f t="shared" si="10"/>
        <v>0</v>
      </c>
      <c r="K39" s="23" t="e">
        <f t="shared" si="11"/>
        <v>#DIV/0!</v>
      </c>
      <c r="L39" s="24" t="e">
        <f t="shared" si="12"/>
        <v>#DIV/0!</v>
      </c>
      <c r="M39" s="24">
        <f t="shared" si="13"/>
        <v>0</v>
      </c>
    </row>
    <row r="40" spans="1:13" s="25" customFormat="1">
      <c r="A40" s="20">
        <v>445</v>
      </c>
      <c r="B40" s="20" t="s">
        <v>39</v>
      </c>
      <c r="C40" s="68">
        <v>2861854</v>
      </c>
      <c r="D40" s="68">
        <v>2912378</v>
      </c>
      <c r="E40" s="21">
        <f t="shared" si="7"/>
        <v>1.7654289841480382E-2</v>
      </c>
      <c r="F40" s="46"/>
      <c r="G40" s="50"/>
      <c r="H40" s="21" t="e">
        <f t="shared" si="8"/>
        <v>#DIV/0!</v>
      </c>
      <c r="I40" s="22">
        <f t="shared" si="9"/>
        <v>0</v>
      </c>
      <c r="J40" s="23">
        <f t="shared" si="10"/>
        <v>0</v>
      </c>
      <c r="K40" s="23" t="e">
        <f t="shared" si="11"/>
        <v>#DIV/0!</v>
      </c>
      <c r="L40" s="24" t="e">
        <f t="shared" si="12"/>
        <v>#DIV/0!</v>
      </c>
      <c r="M40" s="24">
        <f t="shared" si="13"/>
        <v>0</v>
      </c>
    </row>
    <row r="41" spans="1:13" s="25" customFormat="1">
      <c r="A41" s="20">
        <v>446</v>
      </c>
      <c r="B41" s="20" t="s">
        <v>40</v>
      </c>
      <c r="C41" s="68">
        <v>1025095</v>
      </c>
      <c r="D41" s="68">
        <v>1016207</v>
      </c>
      <c r="E41" s="21">
        <f t="shared" si="7"/>
        <v>-8.6704159126715086E-3</v>
      </c>
      <c r="F41" s="46"/>
      <c r="G41" s="50"/>
      <c r="H41" s="21" t="e">
        <f t="shared" si="8"/>
        <v>#DIV/0!</v>
      </c>
      <c r="I41" s="22">
        <f t="shared" si="9"/>
        <v>0</v>
      </c>
      <c r="J41" s="23">
        <f t="shared" si="10"/>
        <v>0</v>
      </c>
      <c r="K41" s="23" t="e">
        <f t="shared" si="11"/>
        <v>#DIV/0!</v>
      </c>
      <c r="L41" s="24" t="e">
        <f t="shared" si="12"/>
        <v>#DIV/0!</v>
      </c>
      <c r="M41" s="24">
        <f t="shared" si="13"/>
        <v>0</v>
      </c>
    </row>
    <row r="42" spans="1:13" s="25" customFormat="1">
      <c r="A42" s="20">
        <v>447</v>
      </c>
      <c r="B42" s="20" t="s">
        <v>41</v>
      </c>
      <c r="C42" s="68">
        <v>896590</v>
      </c>
      <c r="D42" s="68">
        <v>884128</v>
      </c>
      <c r="E42" s="21">
        <f t="shared" si="7"/>
        <v>-1.3899329682463556E-2</v>
      </c>
      <c r="F42" s="46"/>
      <c r="G42" s="50"/>
      <c r="H42" s="21" t="e">
        <f t="shared" si="8"/>
        <v>#DIV/0!</v>
      </c>
      <c r="I42" s="22">
        <f t="shared" si="9"/>
        <v>0</v>
      </c>
      <c r="J42" s="23">
        <f t="shared" si="10"/>
        <v>0</v>
      </c>
      <c r="K42" s="23" t="e">
        <f t="shared" si="11"/>
        <v>#DIV/0!</v>
      </c>
      <c r="L42" s="24" t="e">
        <f t="shared" si="12"/>
        <v>#DIV/0!</v>
      </c>
      <c r="M42" s="24">
        <f t="shared" si="13"/>
        <v>0</v>
      </c>
    </row>
    <row r="43" spans="1:13" s="25" customFormat="1">
      <c r="A43" s="20">
        <v>448</v>
      </c>
      <c r="B43" s="20" t="s">
        <v>42</v>
      </c>
      <c r="C43" s="68">
        <v>1648150</v>
      </c>
      <c r="D43" s="68">
        <v>1710141</v>
      </c>
      <c r="E43" s="21">
        <f t="shared" si="7"/>
        <v>3.7612474592725174E-2</v>
      </c>
      <c r="F43" s="46"/>
      <c r="G43" s="50"/>
      <c r="H43" s="21" t="e">
        <f t="shared" si="8"/>
        <v>#DIV/0!</v>
      </c>
      <c r="I43" s="22">
        <f t="shared" si="9"/>
        <v>0</v>
      </c>
      <c r="J43" s="23">
        <f t="shared" si="10"/>
        <v>0</v>
      </c>
      <c r="K43" s="23" t="e">
        <f t="shared" si="11"/>
        <v>#DIV/0!</v>
      </c>
      <c r="L43" s="24" t="e">
        <f t="shared" si="12"/>
        <v>#DIV/0!</v>
      </c>
      <c r="M43" s="24">
        <f t="shared" si="13"/>
        <v>0</v>
      </c>
    </row>
    <row r="44" spans="1:13" s="25" customFormat="1">
      <c r="A44" s="20">
        <v>451</v>
      </c>
      <c r="B44" s="20" t="s">
        <v>43</v>
      </c>
      <c r="C44" s="68">
        <v>618009</v>
      </c>
      <c r="D44" s="68">
        <v>538564</v>
      </c>
      <c r="E44" s="21">
        <f t="shared" si="7"/>
        <v>-0.12854990784923845</v>
      </c>
      <c r="F44" s="46"/>
      <c r="G44" s="50"/>
      <c r="H44" s="21" t="e">
        <f t="shared" si="8"/>
        <v>#DIV/0!</v>
      </c>
      <c r="I44" s="22">
        <f t="shared" si="9"/>
        <v>0</v>
      </c>
      <c r="J44" s="23">
        <f t="shared" si="10"/>
        <v>0</v>
      </c>
      <c r="K44" s="23" t="e">
        <f t="shared" si="11"/>
        <v>#DIV/0!</v>
      </c>
      <c r="L44" s="24" t="e">
        <f t="shared" si="12"/>
        <v>#DIV/0!</v>
      </c>
      <c r="M44" s="24">
        <f t="shared" si="13"/>
        <v>0</v>
      </c>
    </row>
    <row r="45" spans="1:13" s="25" customFormat="1">
      <c r="A45" s="20">
        <v>452</v>
      </c>
      <c r="B45" s="20" t="s">
        <v>44</v>
      </c>
      <c r="C45" s="68">
        <v>2977387</v>
      </c>
      <c r="D45" s="68">
        <v>2801028</v>
      </c>
      <c r="E45" s="21">
        <f t="shared" si="7"/>
        <v>-5.9232810514723143E-2</v>
      </c>
      <c r="F45" s="46"/>
      <c r="G45" s="50"/>
      <c r="H45" s="21" t="e">
        <f t="shared" si="8"/>
        <v>#DIV/0!</v>
      </c>
      <c r="I45" s="22">
        <f t="shared" si="9"/>
        <v>0</v>
      </c>
      <c r="J45" s="23">
        <f t="shared" si="10"/>
        <v>0</v>
      </c>
      <c r="K45" s="23" t="e">
        <f t="shared" si="11"/>
        <v>#DIV/0!</v>
      </c>
      <c r="L45" s="24" t="e">
        <f t="shared" si="12"/>
        <v>#DIV/0!</v>
      </c>
      <c r="M45" s="24">
        <f t="shared" si="13"/>
        <v>0</v>
      </c>
    </row>
    <row r="46" spans="1:13" s="25" customFormat="1">
      <c r="A46" s="20">
        <v>453</v>
      </c>
      <c r="B46" s="20" t="s">
        <v>45</v>
      </c>
      <c r="C46" s="68">
        <v>778987</v>
      </c>
      <c r="D46" s="68">
        <v>733279</v>
      </c>
      <c r="E46" s="21">
        <f t="shared" si="7"/>
        <v>-5.8676203839088455E-2</v>
      </c>
      <c r="F46" s="46"/>
      <c r="G46" s="50"/>
      <c r="H46" s="21" t="e">
        <f t="shared" si="8"/>
        <v>#DIV/0!</v>
      </c>
      <c r="I46" s="22">
        <f t="shared" si="9"/>
        <v>0</v>
      </c>
      <c r="J46" s="23">
        <f t="shared" si="10"/>
        <v>0</v>
      </c>
      <c r="K46" s="23" t="e">
        <f t="shared" si="11"/>
        <v>#DIV/0!</v>
      </c>
      <c r="L46" s="24" t="e">
        <f t="shared" si="12"/>
        <v>#DIV/0!</v>
      </c>
      <c r="M46" s="24">
        <f t="shared" si="13"/>
        <v>0</v>
      </c>
    </row>
    <row r="47" spans="1:13" s="25" customFormat="1">
      <c r="A47" s="20">
        <v>454</v>
      </c>
      <c r="B47" s="20" t="s">
        <v>46</v>
      </c>
      <c r="C47" s="68">
        <v>591653</v>
      </c>
      <c r="D47" s="68">
        <v>592517</v>
      </c>
      <c r="E47" s="21">
        <f t="shared" si="7"/>
        <v>1.4603154213702965E-3</v>
      </c>
      <c r="F47" s="46"/>
      <c r="G47" s="50"/>
      <c r="H47" s="21" t="e">
        <f t="shared" si="8"/>
        <v>#DIV/0!</v>
      </c>
      <c r="I47" s="22">
        <f t="shared" si="9"/>
        <v>0</v>
      </c>
      <c r="J47" s="23">
        <f t="shared" si="10"/>
        <v>0</v>
      </c>
      <c r="K47" s="23" t="e">
        <f t="shared" si="11"/>
        <v>#DIV/0!</v>
      </c>
      <c r="L47" s="24" t="e">
        <f t="shared" si="12"/>
        <v>#DIV/0!</v>
      </c>
      <c r="M47" s="24">
        <f t="shared" si="13"/>
        <v>0</v>
      </c>
    </row>
    <row r="48" spans="1:13" s="14" customFormat="1" ht="21" customHeight="1">
      <c r="A48" s="13" t="s">
        <v>47</v>
      </c>
      <c r="B48" s="14" t="s">
        <v>48</v>
      </c>
      <c r="C48" s="70">
        <v>4438903</v>
      </c>
      <c r="D48" s="70">
        <v>4287236</v>
      </c>
      <c r="E48" s="16"/>
      <c r="F48" s="45"/>
      <c r="G48" s="49"/>
      <c r="H48" s="16"/>
      <c r="I48" s="17"/>
      <c r="J48" s="18"/>
      <c r="K48" s="18"/>
      <c r="L48" s="19"/>
      <c r="M48" s="19"/>
    </row>
    <row r="49" spans="1:13" s="25" customFormat="1">
      <c r="A49" s="20">
        <v>481</v>
      </c>
      <c r="B49" s="20" t="s">
        <v>49</v>
      </c>
      <c r="C49" s="68">
        <v>485710</v>
      </c>
      <c r="D49" s="68">
        <v>418936</v>
      </c>
      <c r="E49" s="21">
        <f t="shared" si="7"/>
        <v>-0.13747709538613576</v>
      </c>
      <c r="F49" s="46"/>
      <c r="G49" s="50"/>
      <c r="H49" s="21" t="e">
        <f t="shared" si="8"/>
        <v>#DIV/0!</v>
      </c>
      <c r="I49" s="22">
        <f t="shared" ref="I49:I57" si="14">F49*E$2</f>
        <v>0</v>
      </c>
      <c r="J49" s="23">
        <f t="shared" ref="J49:J57" si="15">F49*(E49-E$2)</f>
        <v>0</v>
      </c>
      <c r="K49" s="23" t="e">
        <f t="shared" ref="K49:K57" si="16">F49*(H49-E49)</f>
        <v>#DIV/0!</v>
      </c>
      <c r="L49" s="24" t="e">
        <f t="shared" ref="L49:L57" si="17">SUM(I49:K49)</f>
        <v>#DIV/0!</v>
      </c>
      <c r="M49" s="24">
        <f t="shared" ref="M49:M57" si="18">G49-F49</f>
        <v>0</v>
      </c>
    </row>
    <row r="50" spans="1:13" s="25" customFormat="1">
      <c r="A50" s="20">
        <v>483</v>
      </c>
      <c r="B50" s="20" t="s">
        <v>50</v>
      </c>
      <c r="C50" s="68">
        <v>69028</v>
      </c>
      <c r="D50" s="68">
        <v>66672</v>
      </c>
      <c r="E50" s="21">
        <f t="shared" si="7"/>
        <v>-3.4131077244016921E-2</v>
      </c>
      <c r="F50" s="46"/>
      <c r="G50" s="50"/>
      <c r="H50" s="21" t="e">
        <f t="shared" si="8"/>
        <v>#DIV/0!</v>
      </c>
      <c r="I50" s="22">
        <f t="shared" si="14"/>
        <v>0</v>
      </c>
      <c r="J50" s="23">
        <f t="shared" si="15"/>
        <v>0</v>
      </c>
      <c r="K50" s="23" t="e">
        <f t="shared" si="16"/>
        <v>#DIV/0!</v>
      </c>
      <c r="L50" s="24" t="e">
        <f t="shared" si="17"/>
        <v>#DIV/0!</v>
      </c>
      <c r="M50" s="24">
        <f t="shared" si="18"/>
        <v>0</v>
      </c>
    </row>
    <row r="51" spans="1:13" s="25" customFormat="1">
      <c r="A51" s="20">
        <v>484</v>
      </c>
      <c r="B51" s="20" t="s">
        <v>51</v>
      </c>
      <c r="C51" s="68">
        <v>1426866</v>
      </c>
      <c r="D51" s="68">
        <v>1366634</v>
      </c>
      <c r="E51" s="21">
        <f t="shared" si="7"/>
        <v>-4.221279363303912E-2</v>
      </c>
      <c r="F51" s="46"/>
      <c r="G51" s="50"/>
      <c r="H51" s="21" t="e">
        <f t="shared" si="8"/>
        <v>#DIV/0!</v>
      </c>
      <c r="I51" s="22">
        <f t="shared" si="14"/>
        <v>0</v>
      </c>
      <c r="J51" s="23">
        <f t="shared" si="15"/>
        <v>0</v>
      </c>
      <c r="K51" s="23" t="e">
        <f t="shared" si="16"/>
        <v>#DIV/0!</v>
      </c>
      <c r="L51" s="24" t="e">
        <f t="shared" si="17"/>
        <v>#DIV/0!</v>
      </c>
      <c r="M51" s="24">
        <f t="shared" si="18"/>
        <v>0</v>
      </c>
    </row>
    <row r="52" spans="1:13" s="25" customFormat="1">
      <c r="A52" s="20">
        <v>485</v>
      </c>
      <c r="B52" s="20" t="s">
        <v>52</v>
      </c>
      <c r="C52" s="68">
        <v>449381</v>
      </c>
      <c r="D52" s="68">
        <v>473397</v>
      </c>
      <c r="E52" s="21">
        <f t="shared" si="7"/>
        <v>5.3442401881699492E-2</v>
      </c>
      <c r="F52" s="46"/>
      <c r="G52" s="50"/>
      <c r="H52" s="21" t="e">
        <f t="shared" si="8"/>
        <v>#DIV/0!</v>
      </c>
      <c r="I52" s="22">
        <f t="shared" si="14"/>
        <v>0</v>
      </c>
      <c r="J52" s="23">
        <f t="shared" si="15"/>
        <v>0</v>
      </c>
      <c r="K52" s="23" t="e">
        <f t="shared" si="16"/>
        <v>#DIV/0!</v>
      </c>
      <c r="L52" s="24" t="e">
        <f t="shared" si="17"/>
        <v>#DIV/0!</v>
      </c>
      <c r="M52" s="24">
        <f t="shared" si="18"/>
        <v>0</v>
      </c>
    </row>
    <row r="53" spans="1:13" s="25" customFormat="1">
      <c r="A53" s="20">
        <v>486</v>
      </c>
      <c r="B53" s="20" t="s">
        <v>53</v>
      </c>
      <c r="C53" s="68">
        <v>40176</v>
      </c>
      <c r="D53" s="68">
        <v>52021</v>
      </c>
      <c r="E53" s="21">
        <f t="shared" si="7"/>
        <v>0.29482775786539228</v>
      </c>
      <c r="F53" s="46"/>
      <c r="G53" s="50"/>
      <c r="H53" s="21" t="e">
        <f t="shared" si="8"/>
        <v>#DIV/0!</v>
      </c>
      <c r="I53" s="22">
        <f t="shared" si="14"/>
        <v>0</v>
      </c>
      <c r="J53" s="23">
        <f t="shared" si="15"/>
        <v>0</v>
      </c>
      <c r="K53" s="23" t="e">
        <f t="shared" si="16"/>
        <v>#DIV/0!</v>
      </c>
      <c r="L53" s="24" t="e">
        <f t="shared" si="17"/>
        <v>#DIV/0!</v>
      </c>
      <c r="M53" s="24">
        <f t="shared" si="18"/>
        <v>0</v>
      </c>
    </row>
    <row r="54" spans="1:13" s="25" customFormat="1">
      <c r="A54" s="20">
        <v>487</v>
      </c>
      <c r="B54" s="20" t="s">
        <v>54</v>
      </c>
      <c r="C54" s="68">
        <v>23039</v>
      </c>
      <c r="D54" s="68">
        <v>24560</v>
      </c>
      <c r="E54" s="21">
        <f t="shared" si="7"/>
        <v>6.6018490385867448E-2</v>
      </c>
      <c r="F54" s="46"/>
      <c r="G54" s="50"/>
      <c r="H54" s="21" t="e">
        <f t="shared" si="8"/>
        <v>#DIV/0!</v>
      </c>
      <c r="I54" s="22">
        <f t="shared" si="14"/>
        <v>0</v>
      </c>
      <c r="J54" s="23">
        <f t="shared" si="15"/>
        <v>0</v>
      </c>
      <c r="K54" s="23" t="e">
        <f t="shared" si="16"/>
        <v>#DIV/0!</v>
      </c>
      <c r="L54" s="24" t="e">
        <f t="shared" si="17"/>
        <v>#DIV/0!</v>
      </c>
      <c r="M54" s="24">
        <f t="shared" si="18"/>
        <v>0</v>
      </c>
    </row>
    <row r="55" spans="1:13" s="25" customFormat="1">
      <c r="A55" s="20">
        <v>488</v>
      </c>
      <c r="B55" s="20" t="s">
        <v>55</v>
      </c>
      <c r="C55" s="68">
        <v>645654</v>
      </c>
      <c r="D55" s="68">
        <v>640673</v>
      </c>
      <c r="E55" s="21">
        <f t="shared" si="7"/>
        <v>-7.7146583154444953E-3</v>
      </c>
      <c r="F55" s="46"/>
      <c r="G55" s="50"/>
      <c r="H55" s="21" t="e">
        <f t="shared" si="8"/>
        <v>#DIV/0!</v>
      </c>
      <c r="I55" s="22">
        <f t="shared" si="14"/>
        <v>0</v>
      </c>
      <c r="J55" s="23">
        <f t="shared" si="15"/>
        <v>0</v>
      </c>
      <c r="K55" s="23" t="e">
        <f t="shared" si="16"/>
        <v>#DIV/0!</v>
      </c>
      <c r="L55" s="24" t="e">
        <f t="shared" si="17"/>
        <v>#DIV/0!</v>
      </c>
      <c r="M55" s="24">
        <f t="shared" si="18"/>
        <v>0</v>
      </c>
    </row>
    <row r="56" spans="1:13" s="25" customFormat="1">
      <c r="A56" s="20">
        <v>492</v>
      </c>
      <c r="B56" s="20" t="s">
        <v>56</v>
      </c>
      <c r="C56" s="68">
        <v>596269</v>
      </c>
      <c r="D56" s="68">
        <v>522602</v>
      </c>
      <c r="E56" s="21">
        <f t="shared" si="7"/>
        <v>-0.12354658719470575</v>
      </c>
      <c r="F56" s="46"/>
      <c r="G56" s="50"/>
      <c r="H56" s="21" t="e">
        <f t="shared" si="8"/>
        <v>#DIV/0!</v>
      </c>
      <c r="I56" s="22">
        <f t="shared" si="14"/>
        <v>0</v>
      </c>
      <c r="J56" s="23">
        <f t="shared" si="15"/>
        <v>0</v>
      </c>
      <c r="K56" s="23" t="e">
        <f t="shared" si="16"/>
        <v>#DIV/0!</v>
      </c>
      <c r="L56" s="24" t="e">
        <f t="shared" si="17"/>
        <v>#DIV/0!</v>
      </c>
      <c r="M56" s="24">
        <f t="shared" si="18"/>
        <v>0</v>
      </c>
    </row>
    <row r="57" spans="1:13" s="25" customFormat="1">
      <c r="A57" s="20">
        <v>493</v>
      </c>
      <c r="B57" s="20" t="s">
        <v>57</v>
      </c>
      <c r="C57" s="68">
        <v>702780</v>
      </c>
      <c r="D57" s="68">
        <v>721741</v>
      </c>
      <c r="E57" s="21">
        <f t="shared" si="7"/>
        <v>2.6979993739150231E-2</v>
      </c>
      <c r="F57" s="46"/>
      <c r="G57" s="50"/>
      <c r="H57" s="21" t="e">
        <f t="shared" si="8"/>
        <v>#DIV/0!</v>
      </c>
      <c r="I57" s="22">
        <f t="shared" si="14"/>
        <v>0</v>
      </c>
      <c r="J57" s="23">
        <f t="shared" si="15"/>
        <v>0</v>
      </c>
      <c r="K57" s="23" t="e">
        <f t="shared" si="16"/>
        <v>#DIV/0!</v>
      </c>
      <c r="L57" s="24" t="e">
        <f t="shared" si="17"/>
        <v>#DIV/0!</v>
      </c>
      <c r="M57" s="24">
        <f t="shared" si="18"/>
        <v>0</v>
      </c>
    </row>
    <row r="58" spans="1:13" s="14" customFormat="1" ht="21" customHeight="1">
      <c r="A58" s="13">
        <v>51</v>
      </c>
      <c r="B58" s="14" t="s">
        <v>58</v>
      </c>
      <c r="C58" s="70">
        <v>3434234</v>
      </c>
      <c r="D58" s="70">
        <v>3266084</v>
      </c>
      <c r="E58" s="16"/>
      <c r="F58" s="45"/>
      <c r="G58" s="49"/>
      <c r="H58" s="16"/>
      <c r="I58" s="30"/>
      <c r="J58" s="31"/>
      <c r="K58" s="31"/>
      <c r="L58" s="32"/>
      <c r="M58" s="32"/>
    </row>
    <row r="59" spans="1:13" s="25" customFormat="1">
      <c r="A59" s="20">
        <v>511</v>
      </c>
      <c r="B59" s="20" t="s">
        <v>59</v>
      </c>
      <c r="C59" s="68">
        <v>1059123</v>
      </c>
      <c r="D59" s="68">
        <v>865415</v>
      </c>
      <c r="E59" s="21">
        <f t="shared" si="7"/>
        <v>-0.18289471572234764</v>
      </c>
      <c r="F59" s="47"/>
      <c r="G59" s="50"/>
      <c r="H59" s="27" t="e">
        <f t="shared" ref="H59:H64" si="19">(G59-F59)/F59</f>
        <v>#DIV/0!</v>
      </c>
      <c r="I59" s="22">
        <f t="shared" ref="I59:I64" si="20">F59*E$2</f>
        <v>0</v>
      </c>
      <c r="J59" s="23">
        <f t="shared" ref="J59:J64" si="21">F59*(E59-E$2)</f>
        <v>0</v>
      </c>
      <c r="K59" s="23" t="e">
        <f t="shared" ref="K59:K64" si="22">F59*(H59-E59)</f>
        <v>#DIV/0!</v>
      </c>
      <c r="L59" s="24" t="e">
        <f t="shared" ref="L59:L64" si="23">SUM(I59:K59)</f>
        <v>#DIV/0!</v>
      </c>
      <c r="M59" s="24">
        <f t="shared" ref="M59:M64" si="24">G59-F59</f>
        <v>0</v>
      </c>
    </row>
    <row r="60" spans="1:13" s="25" customFormat="1">
      <c r="A60" s="20">
        <v>512</v>
      </c>
      <c r="B60" s="20" t="s">
        <v>60</v>
      </c>
      <c r="C60" s="68">
        <v>351533</v>
      </c>
      <c r="D60" s="68">
        <v>344420</v>
      </c>
      <c r="E60" s="21">
        <f t="shared" si="7"/>
        <v>-2.0234231210156658E-2</v>
      </c>
      <c r="F60" s="47"/>
      <c r="G60" s="50"/>
      <c r="H60" s="27" t="e">
        <f t="shared" si="19"/>
        <v>#DIV/0!</v>
      </c>
      <c r="I60" s="22">
        <f t="shared" si="20"/>
        <v>0</v>
      </c>
      <c r="J60" s="23">
        <f t="shared" si="21"/>
        <v>0</v>
      </c>
      <c r="K60" s="23" t="e">
        <f t="shared" si="22"/>
        <v>#DIV/0!</v>
      </c>
      <c r="L60" s="24" t="e">
        <f t="shared" si="23"/>
        <v>#DIV/0!</v>
      </c>
      <c r="M60" s="24">
        <f t="shared" si="24"/>
        <v>0</v>
      </c>
    </row>
    <row r="61" spans="1:13" s="25" customFormat="1">
      <c r="A61" s="20">
        <v>515</v>
      </c>
      <c r="B61" s="20" t="s">
        <v>61</v>
      </c>
      <c r="C61" s="68">
        <v>291556</v>
      </c>
      <c r="D61" s="68">
        <v>278647</v>
      </c>
      <c r="E61" s="21">
        <f t="shared" si="7"/>
        <v>-4.4276228237456958E-2</v>
      </c>
      <c r="F61" s="47"/>
      <c r="G61" s="50"/>
      <c r="H61" s="27" t="e">
        <f t="shared" si="19"/>
        <v>#DIV/0!</v>
      </c>
      <c r="I61" s="22">
        <f t="shared" si="20"/>
        <v>0</v>
      </c>
      <c r="J61" s="23">
        <f t="shared" si="21"/>
        <v>0</v>
      </c>
      <c r="K61" s="23" t="e">
        <f t="shared" si="22"/>
        <v>#DIV/0!</v>
      </c>
      <c r="L61" s="24" t="e">
        <f t="shared" si="23"/>
        <v>#DIV/0!</v>
      </c>
      <c r="M61" s="24">
        <f t="shared" si="24"/>
        <v>0</v>
      </c>
    </row>
    <row r="62" spans="1:13" s="25" customFormat="1">
      <c r="A62" s="20">
        <v>517</v>
      </c>
      <c r="B62" s="20" t="s">
        <v>62</v>
      </c>
      <c r="C62" s="68">
        <v>1200479</v>
      </c>
      <c r="D62" s="68">
        <v>1066950</v>
      </c>
      <c r="E62" s="21">
        <f t="shared" si="7"/>
        <v>-0.11122976745115908</v>
      </c>
      <c r="F62" s="47"/>
      <c r="G62" s="50"/>
      <c r="H62" s="27" t="e">
        <f t="shared" si="19"/>
        <v>#DIV/0!</v>
      </c>
      <c r="I62" s="22">
        <f t="shared" si="20"/>
        <v>0</v>
      </c>
      <c r="J62" s="23">
        <f t="shared" si="21"/>
        <v>0</v>
      </c>
      <c r="K62" s="23" t="e">
        <f t="shared" si="22"/>
        <v>#DIV/0!</v>
      </c>
      <c r="L62" s="24" t="e">
        <f t="shared" si="23"/>
        <v>#DIV/0!</v>
      </c>
      <c r="M62" s="24">
        <f t="shared" si="24"/>
        <v>0</v>
      </c>
    </row>
    <row r="63" spans="1:13" s="25" customFormat="1" ht="20">
      <c r="A63" s="20">
        <v>518</v>
      </c>
      <c r="B63" s="20" t="s">
        <v>63</v>
      </c>
      <c r="C63" s="68">
        <v>391955</v>
      </c>
      <c r="D63" s="68">
        <v>488879</v>
      </c>
      <c r="E63" s="21">
        <f t="shared" si="7"/>
        <v>0.24728348917605336</v>
      </c>
      <c r="F63" s="47"/>
      <c r="G63" s="50"/>
      <c r="H63" s="27" t="e">
        <f t="shared" si="19"/>
        <v>#DIV/0!</v>
      </c>
      <c r="I63" s="22">
        <f t="shared" si="20"/>
        <v>0</v>
      </c>
      <c r="J63" s="23">
        <f t="shared" si="21"/>
        <v>0</v>
      </c>
      <c r="K63" s="23" t="e">
        <f t="shared" si="22"/>
        <v>#DIV/0!</v>
      </c>
      <c r="L63" s="24" t="e">
        <f t="shared" si="23"/>
        <v>#DIV/0!</v>
      </c>
      <c r="M63" s="24">
        <f t="shared" si="24"/>
        <v>0</v>
      </c>
    </row>
    <row r="64" spans="1:13" s="25" customFormat="1">
      <c r="A64" s="20">
        <v>519</v>
      </c>
      <c r="B64" s="20" t="s">
        <v>64</v>
      </c>
      <c r="C64" s="68">
        <v>139588</v>
      </c>
      <c r="D64" s="68">
        <v>221773</v>
      </c>
      <c r="E64" s="21">
        <f t="shared" si="7"/>
        <v>0.58876837550505778</v>
      </c>
      <c r="F64" s="47"/>
      <c r="G64" s="50"/>
      <c r="H64" s="27" t="e">
        <f t="shared" si="19"/>
        <v>#DIV/0!</v>
      </c>
      <c r="I64" s="22">
        <f t="shared" si="20"/>
        <v>0</v>
      </c>
      <c r="J64" s="23">
        <f t="shared" si="21"/>
        <v>0</v>
      </c>
      <c r="K64" s="23" t="e">
        <f t="shared" si="22"/>
        <v>#DIV/0!</v>
      </c>
      <c r="L64" s="24" t="e">
        <f t="shared" si="23"/>
        <v>#DIV/0!</v>
      </c>
      <c r="M64" s="24">
        <f t="shared" si="24"/>
        <v>0</v>
      </c>
    </row>
    <row r="65" spans="1:13" s="14" customFormat="1" ht="21" customHeight="1">
      <c r="A65" s="13">
        <v>52</v>
      </c>
      <c r="B65" s="14" t="s">
        <v>65</v>
      </c>
      <c r="C65" s="70">
        <v>6511616</v>
      </c>
      <c r="D65" s="70">
        <v>6063761</v>
      </c>
      <c r="E65" s="16"/>
      <c r="F65" s="45"/>
      <c r="G65" s="49"/>
      <c r="H65" s="16"/>
      <c r="I65" s="17"/>
      <c r="J65" s="18"/>
      <c r="K65" s="18"/>
      <c r="L65" s="19"/>
      <c r="M65" s="19"/>
    </row>
    <row r="66" spans="1:13" s="25" customFormat="1">
      <c r="A66" s="20">
        <v>521</v>
      </c>
      <c r="B66" s="20" t="s">
        <v>66</v>
      </c>
      <c r="C66" s="68">
        <v>19031</v>
      </c>
      <c r="D66" s="68">
        <v>18506</v>
      </c>
      <c r="E66" s="21">
        <f t="shared" si="7"/>
        <v>-2.7586569281698281E-2</v>
      </c>
      <c r="F66" s="46"/>
      <c r="G66" s="50"/>
      <c r="H66" s="21" t="e">
        <f t="shared" si="8"/>
        <v>#DIV/0!</v>
      </c>
      <c r="I66" s="22">
        <f>F66*E$2</f>
        <v>0</v>
      </c>
      <c r="J66" s="23">
        <f t="shared" ref="J66:J99" si="25">F66*(E66-E$2)</f>
        <v>0</v>
      </c>
      <c r="K66" s="23" t="e">
        <f>F66*(H66-E66)</f>
        <v>#DIV/0!</v>
      </c>
      <c r="L66" s="24" t="e">
        <f>SUM(I66:K66)</f>
        <v>#DIV/0!</v>
      </c>
      <c r="M66" s="24">
        <f>G66-F66</f>
        <v>0</v>
      </c>
    </row>
    <row r="67" spans="1:13" s="25" customFormat="1">
      <c r="A67" s="20">
        <v>522</v>
      </c>
      <c r="B67" s="20" t="s">
        <v>67</v>
      </c>
      <c r="C67" s="68">
        <v>3077063</v>
      </c>
      <c r="D67" s="68">
        <v>2838537</v>
      </c>
      <c r="E67" s="21">
        <f t="shared" si="7"/>
        <v>-7.7517424895102896E-2</v>
      </c>
      <c r="F67" s="46"/>
      <c r="G67" s="50"/>
      <c r="H67" s="21" t="e">
        <f t="shared" si="8"/>
        <v>#DIV/0!</v>
      </c>
      <c r="I67" s="22">
        <f>F67*E$2</f>
        <v>0</v>
      </c>
      <c r="J67" s="23">
        <f t="shared" si="25"/>
        <v>0</v>
      </c>
      <c r="K67" s="23" t="e">
        <f>F67*(H67-E67)</f>
        <v>#DIV/0!</v>
      </c>
      <c r="L67" s="24" t="e">
        <f>SUM(I67:K67)</f>
        <v>#DIV/0!</v>
      </c>
      <c r="M67" s="24">
        <f>G67-F67</f>
        <v>0</v>
      </c>
    </row>
    <row r="68" spans="1:13" s="25" customFormat="1">
      <c r="A68" s="20">
        <v>523</v>
      </c>
      <c r="B68" s="20" t="s">
        <v>68</v>
      </c>
      <c r="C68" s="68">
        <v>973920</v>
      </c>
      <c r="D68" s="68">
        <v>882152</v>
      </c>
      <c r="E68" s="21">
        <f t="shared" si="7"/>
        <v>-9.4225398390011497E-2</v>
      </c>
      <c r="F68" s="46"/>
      <c r="G68" s="50"/>
      <c r="H68" s="21" t="e">
        <f t="shared" si="8"/>
        <v>#DIV/0!</v>
      </c>
      <c r="I68" s="22">
        <f>F68*E$2</f>
        <v>0</v>
      </c>
      <c r="J68" s="23">
        <f t="shared" si="25"/>
        <v>0</v>
      </c>
      <c r="K68" s="23" t="e">
        <f>F68*(H68-E68)</f>
        <v>#DIV/0!</v>
      </c>
      <c r="L68" s="24" t="e">
        <f>SUM(I68:K68)</f>
        <v>#DIV/0!</v>
      </c>
      <c r="M68" s="24">
        <f>G68-F68</f>
        <v>0</v>
      </c>
    </row>
    <row r="69" spans="1:13" s="25" customFormat="1">
      <c r="A69" s="20">
        <v>524</v>
      </c>
      <c r="B69" s="20" t="s">
        <v>69</v>
      </c>
      <c r="C69" s="68">
        <v>2431680</v>
      </c>
      <c r="D69" s="68">
        <v>2318521</v>
      </c>
      <c r="E69" s="21">
        <f t="shared" si="7"/>
        <v>-4.6535317146993029E-2</v>
      </c>
      <c r="F69" s="46"/>
      <c r="G69" s="50"/>
      <c r="H69" s="21" t="e">
        <f t="shared" si="8"/>
        <v>#DIV/0!</v>
      </c>
      <c r="I69" s="22">
        <f>F69*E$2</f>
        <v>0</v>
      </c>
      <c r="J69" s="23">
        <f t="shared" si="25"/>
        <v>0</v>
      </c>
      <c r="K69" s="23" t="e">
        <f>F69*(H69-E69)</f>
        <v>#DIV/0!</v>
      </c>
      <c r="L69" s="24" t="e">
        <f>SUM(I69:K69)</f>
        <v>#DIV/0!</v>
      </c>
      <c r="M69" s="24">
        <f>G69-F69</f>
        <v>0</v>
      </c>
    </row>
    <row r="70" spans="1:13" s="25" customFormat="1">
      <c r="A70" s="20">
        <v>525</v>
      </c>
      <c r="B70" s="20" t="s">
        <v>70</v>
      </c>
      <c r="C70" s="68">
        <v>9922</v>
      </c>
      <c r="D70" s="68">
        <v>6045</v>
      </c>
      <c r="E70" s="21">
        <f t="shared" si="7"/>
        <v>-0.39074783309816569</v>
      </c>
      <c r="F70" s="47"/>
      <c r="G70" s="50"/>
      <c r="H70" s="21" t="e">
        <f t="shared" si="8"/>
        <v>#DIV/0!</v>
      </c>
      <c r="I70" s="22">
        <f>F70*E$2</f>
        <v>0</v>
      </c>
      <c r="J70" s="23">
        <f t="shared" ref="J70" si="26">F70*(E70-E$2)</f>
        <v>0</v>
      </c>
      <c r="K70" s="23" t="e">
        <f>F70*(H70-E70)</f>
        <v>#DIV/0!</v>
      </c>
      <c r="L70" s="24" t="e">
        <f>SUM(I70:K70)</f>
        <v>#DIV/0!</v>
      </c>
      <c r="M70" s="24">
        <f>G70-F70</f>
        <v>0</v>
      </c>
    </row>
    <row r="71" spans="1:13" s="14" customFormat="1" ht="21" customHeight="1">
      <c r="A71" s="13">
        <v>53</v>
      </c>
      <c r="B71" s="14" t="s">
        <v>71</v>
      </c>
      <c r="C71" s="70">
        <v>2196314</v>
      </c>
      <c r="D71" s="70">
        <v>1972105</v>
      </c>
      <c r="E71" s="16"/>
      <c r="F71" s="45"/>
      <c r="G71" s="49"/>
      <c r="H71" s="16"/>
      <c r="I71" s="17"/>
      <c r="J71" s="18"/>
      <c r="K71" s="18"/>
      <c r="L71" s="19"/>
      <c r="M71" s="19"/>
    </row>
    <row r="72" spans="1:13" s="25" customFormat="1">
      <c r="A72" s="20">
        <v>531</v>
      </c>
      <c r="B72" s="20" t="s">
        <v>72</v>
      </c>
      <c r="C72" s="68">
        <v>1528250</v>
      </c>
      <c r="D72" s="68">
        <v>1439426</v>
      </c>
      <c r="E72" s="21">
        <f t="shared" si="7"/>
        <v>-5.8121380664158354E-2</v>
      </c>
      <c r="F72" s="46"/>
      <c r="G72" s="50"/>
      <c r="H72" s="21" t="e">
        <f t="shared" si="8"/>
        <v>#DIV/0!</v>
      </c>
      <c r="I72" s="22">
        <f>F72*E$2</f>
        <v>0</v>
      </c>
      <c r="J72" s="23">
        <f t="shared" si="25"/>
        <v>0</v>
      </c>
      <c r="K72" s="23" t="e">
        <f>F72*(H72-E72)</f>
        <v>#DIV/0!</v>
      </c>
      <c r="L72" s="24" t="e">
        <f>SUM(I72:K72)</f>
        <v>#DIV/0!</v>
      </c>
      <c r="M72" s="24">
        <f>G72-F72</f>
        <v>0</v>
      </c>
    </row>
    <row r="73" spans="1:13" s="25" customFormat="1">
      <c r="A73" s="20">
        <v>532</v>
      </c>
      <c r="B73" s="20" t="s">
        <v>73</v>
      </c>
      <c r="C73" s="68">
        <v>636058</v>
      </c>
      <c r="D73" s="68">
        <v>496197</v>
      </c>
      <c r="E73" s="21">
        <f t="shared" si="7"/>
        <v>-0.219887180099928</v>
      </c>
      <c r="F73" s="46"/>
      <c r="G73" s="50"/>
      <c r="H73" s="21" t="e">
        <f t="shared" si="8"/>
        <v>#DIV/0!</v>
      </c>
      <c r="I73" s="22">
        <f>F73*E$2</f>
        <v>0</v>
      </c>
      <c r="J73" s="23">
        <f t="shared" si="25"/>
        <v>0</v>
      </c>
      <c r="K73" s="23" t="e">
        <f>F73*(H73-E73)</f>
        <v>#DIV/0!</v>
      </c>
      <c r="L73" s="24" t="e">
        <f>SUM(I73:K73)</f>
        <v>#DIV/0!</v>
      </c>
      <c r="M73" s="24">
        <f>G73-F73</f>
        <v>0</v>
      </c>
    </row>
    <row r="74" spans="1:13" s="25" customFormat="1" ht="20">
      <c r="A74" s="20">
        <v>533</v>
      </c>
      <c r="B74" s="20" t="s">
        <v>74</v>
      </c>
      <c r="C74" s="68">
        <v>32006</v>
      </c>
      <c r="D74" s="68">
        <v>36482</v>
      </c>
      <c r="E74" s="21">
        <f t="shared" si="7"/>
        <v>0.13984877835405862</v>
      </c>
      <c r="F74" s="46"/>
      <c r="G74" s="50"/>
      <c r="H74" s="21" t="e">
        <f t="shared" si="8"/>
        <v>#DIV/0!</v>
      </c>
      <c r="I74" s="22">
        <f>F74*E$2</f>
        <v>0</v>
      </c>
      <c r="J74" s="23">
        <f t="shared" si="25"/>
        <v>0</v>
      </c>
      <c r="K74" s="23" t="e">
        <f>F74*(H74-E74)</f>
        <v>#DIV/0!</v>
      </c>
      <c r="L74" s="24" t="e">
        <f>SUM(I74:K74)</f>
        <v>#DIV/0!</v>
      </c>
      <c r="M74" s="24">
        <f>G74-F74</f>
        <v>0</v>
      </c>
    </row>
    <row r="75" spans="1:13" s="14" customFormat="1" ht="26.25" customHeight="1">
      <c r="A75" s="13">
        <v>54</v>
      </c>
      <c r="B75" s="14" t="s">
        <v>75</v>
      </c>
      <c r="C75" s="70">
        <v>8032847</v>
      </c>
      <c r="D75" s="70">
        <v>8275350</v>
      </c>
      <c r="E75" s="16"/>
      <c r="F75" s="45"/>
      <c r="G75" s="49"/>
      <c r="H75" s="16"/>
      <c r="I75" s="17"/>
      <c r="J75" s="18"/>
      <c r="K75" s="18"/>
      <c r="L75" s="19"/>
      <c r="M75" s="19"/>
    </row>
    <row r="76" spans="1:13" s="25" customFormat="1">
      <c r="A76" s="20">
        <v>541</v>
      </c>
      <c r="B76" s="20" t="s">
        <v>75</v>
      </c>
      <c r="C76" s="68">
        <v>8032847</v>
      </c>
      <c r="D76" s="68">
        <v>8275350</v>
      </c>
      <c r="E76" s="21">
        <f t="shared" si="7"/>
        <v>3.0188923055549297E-2</v>
      </c>
      <c r="F76" s="46"/>
      <c r="G76" s="50"/>
      <c r="H76" s="21" t="e">
        <f t="shared" si="8"/>
        <v>#DIV/0!</v>
      </c>
      <c r="I76" s="22">
        <f>F76*E$2</f>
        <v>0</v>
      </c>
      <c r="J76" s="23">
        <f t="shared" si="25"/>
        <v>0</v>
      </c>
      <c r="K76" s="23" t="e">
        <f>F76*(H76-E76)</f>
        <v>#DIV/0!</v>
      </c>
      <c r="L76" s="24" t="e">
        <f>SUM(I76:K76)</f>
        <v>#DIV/0!</v>
      </c>
      <c r="M76" s="24">
        <f>G76-F76</f>
        <v>0</v>
      </c>
    </row>
    <row r="77" spans="1:13" s="14" customFormat="1" ht="21" customHeight="1">
      <c r="A77" s="13">
        <v>55</v>
      </c>
      <c r="B77" s="14" t="s">
        <v>76</v>
      </c>
      <c r="C77" s="70">
        <v>2887407</v>
      </c>
      <c r="D77" s="70">
        <v>3098762</v>
      </c>
      <c r="E77" s="16"/>
      <c r="F77" s="45"/>
      <c r="G77" s="49"/>
      <c r="H77" s="16"/>
      <c r="I77" s="17"/>
      <c r="J77" s="18"/>
      <c r="K77" s="18"/>
      <c r="L77" s="19"/>
      <c r="M77" s="19"/>
    </row>
    <row r="78" spans="1:13" s="25" customFormat="1">
      <c r="A78" s="20">
        <v>551</v>
      </c>
      <c r="B78" s="20" t="s">
        <v>76</v>
      </c>
      <c r="C78" s="68">
        <v>2887407</v>
      </c>
      <c r="D78" s="68">
        <v>3098762</v>
      </c>
      <c r="E78" s="21">
        <f t="shared" si="7"/>
        <v>7.3198894371316547E-2</v>
      </c>
      <c r="F78" s="46"/>
      <c r="G78" s="50"/>
      <c r="H78" s="21" t="e">
        <f t="shared" si="8"/>
        <v>#DIV/0!</v>
      </c>
      <c r="I78" s="22">
        <f>F78*E$2</f>
        <v>0</v>
      </c>
      <c r="J78" s="23">
        <f t="shared" si="25"/>
        <v>0</v>
      </c>
      <c r="K78" s="23" t="e">
        <f>F78*(H78-E78)</f>
        <v>#DIV/0!</v>
      </c>
      <c r="L78" s="24" t="e">
        <f>SUM(I78:K78)</f>
        <v>#DIV/0!</v>
      </c>
      <c r="M78" s="24">
        <f>G78-F78</f>
        <v>0</v>
      </c>
    </row>
    <row r="79" spans="1:13" s="14" customFormat="1" ht="20">
      <c r="A79" s="13">
        <v>56</v>
      </c>
      <c r="B79" s="14" t="s">
        <v>77</v>
      </c>
      <c r="C79" s="70">
        <v>10224557</v>
      </c>
      <c r="D79" s="70">
        <v>10185297</v>
      </c>
      <c r="E79" s="16"/>
      <c r="F79" s="45"/>
      <c r="G79" s="49"/>
      <c r="H79" s="16"/>
      <c r="I79" s="17"/>
      <c r="J79" s="18"/>
      <c r="K79" s="18"/>
      <c r="L79" s="19"/>
      <c r="M79" s="19"/>
    </row>
    <row r="80" spans="1:13" s="25" customFormat="1">
      <c r="A80" s="20">
        <v>561</v>
      </c>
      <c r="B80" s="20" t="s">
        <v>78</v>
      </c>
      <c r="C80" s="68">
        <v>9857294</v>
      </c>
      <c r="D80" s="68">
        <v>9811193</v>
      </c>
      <c r="E80" s="21">
        <f t="shared" si="7"/>
        <v>-4.6768413319111714E-3</v>
      </c>
      <c r="F80" s="46"/>
      <c r="G80" s="50"/>
      <c r="H80" s="21" t="e">
        <f t="shared" si="8"/>
        <v>#DIV/0!</v>
      </c>
      <c r="I80" s="22">
        <f>F80*E$2</f>
        <v>0</v>
      </c>
      <c r="J80" s="23">
        <f t="shared" si="25"/>
        <v>0</v>
      </c>
      <c r="K80" s="23" t="e">
        <f>F80*(H80-E80)</f>
        <v>#DIV/0!</v>
      </c>
      <c r="L80" s="24" t="e">
        <f>SUM(I80:K80)</f>
        <v>#DIV/0!</v>
      </c>
      <c r="M80" s="24">
        <f>G80-F80</f>
        <v>0</v>
      </c>
    </row>
    <row r="81" spans="1:13" s="25" customFormat="1">
      <c r="A81" s="20">
        <v>562</v>
      </c>
      <c r="B81" s="20" t="s">
        <v>79</v>
      </c>
      <c r="C81" s="68">
        <v>367263</v>
      </c>
      <c r="D81" s="68">
        <v>374104</v>
      </c>
      <c r="E81" s="21">
        <f t="shared" si="7"/>
        <v>1.8626978486806459E-2</v>
      </c>
      <c r="F81" s="46"/>
      <c r="G81" s="50"/>
      <c r="H81" s="21" t="e">
        <f t="shared" si="8"/>
        <v>#DIV/0!</v>
      </c>
      <c r="I81" s="22">
        <f>F81*E$2</f>
        <v>0</v>
      </c>
      <c r="J81" s="23">
        <f t="shared" si="25"/>
        <v>0</v>
      </c>
      <c r="K81" s="23" t="e">
        <f>F81*(H81-E81)</f>
        <v>#DIV/0!</v>
      </c>
      <c r="L81" s="24" t="e">
        <f>SUM(I81:K81)</f>
        <v>#DIV/0!</v>
      </c>
      <c r="M81" s="24">
        <f>G81-F81</f>
        <v>0</v>
      </c>
    </row>
    <row r="82" spans="1:13" s="14" customFormat="1" ht="21" customHeight="1">
      <c r="A82" s="13">
        <v>61</v>
      </c>
      <c r="B82" s="14" t="s">
        <v>80</v>
      </c>
      <c r="C82" s="70">
        <v>3141297</v>
      </c>
      <c r="D82" s="70">
        <v>3513469</v>
      </c>
      <c r="E82" s="16"/>
      <c r="F82" s="45"/>
      <c r="G82" s="49"/>
      <c r="H82" s="16"/>
      <c r="I82" s="17"/>
      <c r="J82" s="18"/>
      <c r="K82" s="18"/>
      <c r="L82" s="19"/>
      <c r="M82" s="19"/>
    </row>
    <row r="83" spans="1:13" s="25" customFormat="1">
      <c r="A83" s="20">
        <v>611</v>
      </c>
      <c r="B83" s="20" t="s">
        <v>80</v>
      </c>
      <c r="C83" s="68">
        <v>3141297</v>
      </c>
      <c r="D83" s="68">
        <v>3513469</v>
      </c>
      <c r="E83" s="21">
        <f t="shared" si="7"/>
        <v>0.11847717678398445</v>
      </c>
      <c r="F83" s="46"/>
      <c r="G83" s="50"/>
      <c r="H83" s="21" t="e">
        <f t="shared" si="8"/>
        <v>#DIV/0!</v>
      </c>
      <c r="I83" s="22">
        <f>F83*E$2</f>
        <v>0</v>
      </c>
      <c r="J83" s="23">
        <f t="shared" si="25"/>
        <v>0</v>
      </c>
      <c r="K83" s="23" t="e">
        <f>F83*(H83-E83)</f>
        <v>#DIV/0!</v>
      </c>
      <c r="L83" s="24" t="e">
        <f>SUM(I83:K83)</f>
        <v>#DIV/0!</v>
      </c>
      <c r="M83" s="24">
        <f>G83-F83</f>
        <v>0</v>
      </c>
    </row>
    <row r="84" spans="1:13" s="14" customFormat="1" ht="21" customHeight="1">
      <c r="A84" s="13">
        <v>62</v>
      </c>
      <c r="B84" s="14" t="s">
        <v>81</v>
      </c>
      <c r="C84" s="70">
        <v>17217256</v>
      </c>
      <c r="D84" s="70">
        <v>18598711</v>
      </c>
      <c r="E84" s="16"/>
      <c r="F84" s="45"/>
      <c r="G84" s="49"/>
      <c r="H84" s="16"/>
      <c r="I84" s="17"/>
      <c r="J84" s="18"/>
      <c r="K84" s="18"/>
      <c r="L84" s="19"/>
      <c r="M84" s="19"/>
    </row>
    <row r="85" spans="1:13" s="25" customFormat="1">
      <c r="A85" s="20">
        <v>621</v>
      </c>
      <c r="B85" s="20" t="s">
        <v>82</v>
      </c>
      <c r="C85" s="68">
        <v>5886549</v>
      </c>
      <c r="D85" s="68">
        <v>6570808</v>
      </c>
      <c r="E85" s="21">
        <f t="shared" si="7"/>
        <v>0.11624111172777123</v>
      </c>
      <c r="F85" s="46"/>
      <c r="G85" s="50"/>
      <c r="H85" s="21" t="e">
        <f t="shared" si="8"/>
        <v>#DIV/0!</v>
      </c>
      <c r="I85" s="22">
        <f>F85*E$2</f>
        <v>0</v>
      </c>
      <c r="J85" s="23">
        <f t="shared" si="25"/>
        <v>0</v>
      </c>
      <c r="K85" s="23" t="e">
        <f>F85*(H85-E85)</f>
        <v>#DIV/0!</v>
      </c>
      <c r="L85" s="24" t="e">
        <f>SUM(I85:K85)</f>
        <v>#DIV/0!</v>
      </c>
      <c r="M85" s="24">
        <f>G85-F85</f>
        <v>0</v>
      </c>
    </row>
    <row r="86" spans="1:13" s="25" customFormat="1">
      <c r="A86" s="20">
        <v>622</v>
      </c>
      <c r="B86" s="20" t="s">
        <v>83</v>
      </c>
      <c r="C86" s="68">
        <v>5585159</v>
      </c>
      <c r="D86" s="68">
        <v>5814098</v>
      </c>
      <c r="E86" s="21">
        <f t="shared" si="7"/>
        <v>4.0990596686683402E-2</v>
      </c>
      <c r="F86" s="46"/>
      <c r="G86" s="50"/>
      <c r="H86" s="21" t="e">
        <f t="shared" si="8"/>
        <v>#DIV/0!</v>
      </c>
      <c r="I86" s="22">
        <f>F86*E$2</f>
        <v>0</v>
      </c>
      <c r="J86" s="23">
        <f t="shared" si="25"/>
        <v>0</v>
      </c>
      <c r="K86" s="23" t="e">
        <f>F86*(H86-E86)</f>
        <v>#DIV/0!</v>
      </c>
      <c r="L86" s="24" t="e">
        <f>SUM(I86:K86)</f>
        <v>#DIV/0!</v>
      </c>
      <c r="M86" s="24">
        <f>G86-F86</f>
        <v>0</v>
      </c>
    </row>
    <row r="87" spans="1:13" s="25" customFormat="1">
      <c r="A87" s="20">
        <v>623</v>
      </c>
      <c r="B87" s="20" t="s">
        <v>84</v>
      </c>
      <c r="C87" s="68">
        <v>3129206</v>
      </c>
      <c r="D87" s="68">
        <v>3357484</v>
      </c>
      <c r="E87" s="21">
        <f t="shared" si="7"/>
        <v>7.2950774094131227E-2</v>
      </c>
      <c r="F87" s="46"/>
      <c r="G87" s="50"/>
      <c r="H87" s="21" t="e">
        <f t="shared" si="8"/>
        <v>#DIV/0!</v>
      </c>
      <c r="I87" s="22">
        <f>F87*E$2</f>
        <v>0</v>
      </c>
      <c r="J87" s="23">
        <f t="shared" si="25"/>
        <v>0</v>
      </c>
      <c r="K87" s="23" t="e">
        <f>F87*(H87-E87)</f>
        <v>#DIV/0!</v>
      </c>
      <c r="L87" s="24" t="e">
        <f>SUM(I87:K87)</f>
        <v>#DIV/0!</v>
      </c>
      <c r="M87" s="24">
        <f>G87-F87</f>
        <v>0</v>
      </c>
    </row>
    <row r="88" spans="1:13" s="25" customFormat="1">
      <c r="A88" s="20">
        <v>624</v>
      </c>
      <c r="B88" s="20" t="s">
        <v>85</v>
      </c>
      <c r="C88" s="68">
        <v>2616342</v>
      </c>
      <c r="D88" s="68">
        <v>2856321</v>
      </c>
      <c r="E88" s="21">
        <f t="shared" si="7"/>
        <v>9.1723100420357889E-2</v>
      </c>
      <c r="F88" s="46"/>
      <c r="G88" s="50"/>
      <c r="H88" s="21" t="e">
        <f t="shared" si="8"/>
        <v>#DIV/0!</v>
      </c>
      <c r="I88" s="22">
        <f>F88*E$2</f>
        <v>0</v>
      </c>
      <c r="J88" s="23">
        <f t="shared" si="25"/>
        <v>0</v>
      </c>
      <c r="K88" s="23" t="e">
        <f>F88*(H88-E88)</f>
        <v>#DIV/0!</v>
      </c>
      <c r="L88" s="24" t="e">
        <f>SUM(I88:K88)</f>
        <v>#DIV/0!</v>
      </c>
      <c r="M88" s="24">
        <f>G88-F88</f>
        <v>0</v>
      </c>
    </row>
    <row r="89" spans="1:13" s="14" customFormat="1" ht="21" customHeight="1">
      <c r="A89" s="13">
        <v>71</v>
      </c>
      <c r="B89" s="14" t="s">
        <v>86</v>
      </c>
      <c r="C89" s="70">
        <v>2069346</v>
      </c>
      <c r="D89" s="70">
        <v>2112000</v>
      </c>
      <c r="E89" s="16"/>
      <c r="F89" s="45"/>
      <c r="G89" s="49"/>
      <c r="H89" s="16"/>
      <c r="I89" s="17"/>
      <c r="J89" s="18"/>
      <c r="K89" s="18"/>
      <c r="L89" s="19"/>
      <c r="M89" s="19"/>
    </row>
    <row r="90" spans="1:13" s="25" customFormat="1" ht="20">
      <c r="A90" s="20">
        <v>711</v>
      </c>
      <c r="B90" s="20" t="s">
        <v>87</v>
      </c>
      <c r="C90" s="68">
        <v>452224</v>
      </c>
      <c r="D90" s="68">
        <v>455140</v>
      </c>
      <c r="E90" s="21">
        <f t="shared" si="7"/>
        <v>6.4481318992357772E-3</v>
      </c>
      <c r="F90" s="46"/>
      <c r="G90" s="50"/>
      <c r="H90" s="21" t="e">
        <f t="shared" si="8"/>
        <v>#DIV/0!</v>
      </c>
      <c r="I90" s="22">
        <f>F90*E$2</f>
        <v>0</v>
      </c>
      <c r="J90" s="23">
        <f t="shared" si="25"/>
        <v>0</v>
      </c>
      <c r="K90" s="23" t="e">
        <f>F90*(H90-E90)</f>
        <v>#DIV/0!</v>
      </c>
      <c r="L90" s="24" t="e">
        <f>SUM(I90:K90)</f>
        <v>#DIV/0!</v>
      </c>
      <c r="M90" s="24">
        <f>G90-F90</f>
        <v>0</v>
      </c>
    </row>
    <row r="91" spans="1:13" s="25" customFormat="1">
      <c r="A91" s="20">
        <v>712</v>
      </c>
      <c r="B91" s="20" t="s">
        <v>88</v>
      </c>
      <c r="C91" s="68">
        <v>133466</v>
      </c>
      <c r="D91" s="68">
        <v>139890</v>
      </c>
      <c r="E91" s="21">
        <f t="shared" si="7"/>
        <v>4.8132108551990772E-2</v>
      </c>
      <c r="F91" s="46"/>
      <c r="G91" s="50"/>
      <c r="H91" s="21" t="e">
        <f t="shared" si="8"/>
        <v>#DIV/0!</v>
      </c>
      <c r="I91" s="22">
        <f>F91*E$2</f>
        <v>0</v>
      </c>
      <c r="J91" s="23">
        <f t="shared" si="25"/>
        <v>0</v>
      </c>
      <c r="K91" s="23" t="e">
        <f>F91*(H91-E91)</f>
        <v>#DIV/0!</v>
      </c>
      <c r="L91" s="24" t="e">
        <f>SUM(I91:K91)</f>
        <v>#DIV/0!</v>
      </c>
      <c r="M91" s="24">
        <f>G91-F91</f>
        <v>0</v>
      </c>
    </row>
    <row r="92" spans="1:13" s="25" customFormat="1">
      <c r="A92" s="20">
        <v>713</v>
      </c>
      <c r="B92" s="20" t="s">
        <v>89</v>
      </c>
      <c r="C92" s="68">
        <v>1483656</v>
      </c>
      <c r="D92" s="68">
        <v>1516970</v>
      </c>
      <c r="E92" s="21">
        <f t="shared" si="7"/>
        <v>2.2453992030497635E-2</v>
      </c>
      <c r="F92" s="46"/>
      <c r="G92" s="50"/>
      <c r="H92" s="21" t="e">
        <f t="shared" si="8"/>
        <v>#DIV/0!</v>
      </c>
      <c r="I92" s="22">
        <f>F92*E$2</f>
        <v>0</v>
      </c>
      <c r="J92" s="23">
        <f t="shared" si="25"/>
        <v>0</v>
      </c>
      <c r="K92" s="23" t="e">
        <f>F92*(H92-E92)</f>
        <v>#DIV/0!</v>
      </c>
      <c r="L92" s="24" t="e">
        <f>SUM(I92:K92)</f>
        <v>#DIV/0!</v>
      </c>
      <c r="M92" s="24">
        <f>G92-F92</f>
        <v>0</v>
      </c>
    </row>
    <row r="93" spans="1:13" s="14" customFormat="1" ht="21" customHeight="1">
      <c r="A93" s="13">
        <v>72</v>
      </c>
      <c r="B93" s="14" t="s">
        <v>90</v>
      </c>
      <c r="C93" s="70">
        <v>11926329</v>
      </c>
      <c r="D93" s="70">
        <v>12395387</v>
      </c>
      <c r="E93" s="16"/>
      <c r="F93" s="45"/>
      <c r="G93" s="49"/>
      <c r="H93" s="16"/>
      <c r="I93" s="17"/>
      <c r="J93" s="18"/>
      <c r="K93" s="18"/>
      <c r="L93" s="19"/>
      <c r="M93" s="19"/>
    </row>
    <row r="94" spans="1:13" s="25" customFormat="1">
      <c r="A94" s="20">
        <v>721</v>
      </c>
      <c r="B94" s="20" t="s">
        <v>91</v>
      </c>
      <c r="C94" s="68">
        <v>1976226</v>
      </c>
      <c r="D94" s="68">
        <v>1963492</v>
      </c>
      <c r="E94" s="21">
        <f t="shared" si="7"/>
        <v>-6.4435950139305927E-3</v>
      </c>
      <c r="F94" s="46"/>
      <c r="G94" s="50"/>
      <c r="H94" s="21" t="e">
        <f t="shared" si="8"/>
        <v>#DIV/0!</v>
      </c>
      <c r="I94" s="22">
        <f>F94*E$2</f>
        <v>0</v>
      </c>
      <c r="J94" s="23">
        <f t="shared" si="25"/>
        <v>0</v>
      </c>
      <c r="K94" s="23" t="e">
        <f>F94*(H94-E94)</f>
        <v>#DIV/0!</v>
      </c>
      <c r="L94" s="24" t="e">
        <f>SUM(I94:K94)</f>
        <v>#DIV/0!</v>
      </c>
      <c r="M94" s="24">
        <f>G94-F94</f>
        <v>0</v>
      </c>
    </row>
    <row r="95" spans="1:13" s="25" customFormat="1">
      <c r="A95" s="20">
        <v>722</v>
      </c>
      <c r="B95" s="20" t="s">
        <v>92</v>
      </c>
      <c r="C95" s="68">
        <v>9950103</v>
      </c>
      <c r="D95" s="68">
        <v>10431895</v>
      </c>
      <c r="E95" s="21">
        <f>(D95-C95)/C95</f>
        <v>4.8420805292166323E-2</v>
      </c>
      <c r="F95" s="46"/>
      <c r="G95" s="50"/>
      <c r="H95" s="21" t="e">
        <f t="shared" si="8"/>
        <v>#DIV/0!</v>
      </c>
      <c r="I95" s="22">
        <f>F95*E$2</f>
        <v>0</v>
      </c>
      <c r="J95" s="23">
        <f t="shared" si="25"/>
        <v>0</v>
      </c>
      <c r="K95" s="23" t="e">
        <f>F95*(H95-E95)</f>
        <v>#DIV/0!</v>
      </c>
      <c r="L95" s="24" t="e">
        <f>SUM(I95:K95)</f>
        <v>#DIV/0!</v>
      </c>
      <c r="M95" s="24">
        <f>G95-F95</f>
        <v>0</v>
      </c>
    </row>
    <row r="96" spans="1:13" s="14" customFormat="1" ht="28.5" customHeight="1">
      <c r="A96" s="13">
        <v>81</v>
      </c>
      <c r="B96" s="14" t="s">
        <v>93</v>
      </c>
      <c r="C96" s="70">
        <v>5452603</v>
      </c>
      <c r="D96" s="70">
        <v>5282688</v>
      </c>
      <c r="E96" s="16"/>
      <c r="F96" s="45"/>
      <c r="G96" s="49"/>
      <c r="H96" s="16"/>
      <c r="I96" s="17"/>
      <c r="J96" s="18"/>
      <c r="K96" s="18"/>
      <c r="L96" s="19"/>
      <c r="M96" s="19"/>
    </row>
    <row r="97" spans="1:13" s="25" customFormat="1">
      <c r="A97" s="20">
        <v>811</v>
      </c>
      <c r="B97" s="20" t="s">
        <v>94</v>
      </c>
      <c r="C97" s="68">
        <v>1271591</v>
      </c>
      <c r="D97" s="68">
        <v>1195878</v>
      </c>
      <c r="E97" s="21">
        <f>(D97-C97)/C97</f>
        <v>-5.9541943911210447E-2</v>
      </c>
      <c r="F97" s="46"/>
      <c r="G97" s="50"/>
      <c r="H97" s="21" t="e">
        <f t="shared" si="8"/>
        <v>#DIV/0!</v>
      </c>
      <c r="I97" s="22">
        <f>F97*E$2</f>
        <v>0</v>
      </c>
      <c r="J97" s="23">
        <f t="shared" si="25"/>
        <v>0</v>
      </c>
      <c r="K97" s="23" t="e">
        <f>F97*(H97-E97)</f>
        <v>#DIV/0!</v>
      </c>
      <c r="L97" s="24" t="e">
        <f>SUM(I97:K97)</f>
        <v>#DIV/0!</v>
      </c>
      <c r="M97" s="24">
        <f>G97-F97</f>
        <v>0</v>
      </c>
    </row>
    <row r="98" spans="1:13" s="25" customFormat="1">
      <c r="A98" s="20">
        <v>812</v>
      </c>
      <c r="B98" s="20" t="s">
        <v>95</v>
      </c>
      <c r="C98" s="68">
        <v>1368422</v>
      </c>
      <c r="D98" s="68">
        <v>1345698</v>
      </c>
      <c r="E98" s="21">
        <f>(D98-C98)/C98</f>
        <v>-1.6605988503546422E-2</v>
      </c>
      <c r="F98" s="46"/>
      <c r="G98" s="50"/>
      <c r="H98" s="21" t="e">
        <f t="shared" si="8"/>
        <v>#DIV/0!</v>
      </c>
      <c r="I98" s="22">
        <f>F98*E$2</f>
        <v>0</v>
      </c>
      <c r="J98" s="23">
        <f t="shared" si="25"/>
        <v>0</v>
      </c>
      <c r="K98" s="23" t="e">
        <f>F98*(H98-E98)</f>
        <v>#DIV/0!</v>
      </c>
      <c r="L98" s="24" t="e">
        <f>SUM(I98:K98)</f>
        <v>#DIV/0!</v>
      </c>
      <c r="M98" s="24">
        <f>G98-F98</f>
        <v>0</v>
      </c>
    </row>
    <row r="99" spans="1:13" s="25" customFormat="1" ht="20">
      <c r="A99" s="20">
        <v>813</v>
      </c>
      <c r="B99" s="20" t="s">
        <v>96</v>
      </c>
      <c r="C99" s="68">
        <v>2812590</v>
      </c>
      <c r="D99" s="68">
        <v>2741112</v>
      </c>
      <c r="E99" s="21">
        <f>(D99-C99)/C99</f>
        <v>-2.5413586765223511E-2</v>
      </c>
      <c r="F99" s="46"/>
      <c r="G99" s="50"/>
      <c r="H99" s="21" t="e">
        <f>(G99-F99)/F99</f>
        <v>#DIV/0!</v>
      </c>
      <c r="I99" s="22">
        <f>F99*E$2</f>
        <v>0</v>
      </c>
      <c r="J99" s="23">
        <f t="shared" si="25"/>
        <v>0</v>
      </c>
      <c r="K99" s="23" t="e">
        <f>F99*(H99-E99)</f>
        <v>#DIV/0!</v>
      </c>
      <c r="L99" s="24" t="e">
        <f>SUM(I99:K99)</f>
        <v>#DIV/0!</v>
      </c>
      <c r="M99" s="24">
        <f>G99-F99</f>
        <v>0</v>
      </c>
    </row>
    <row r="100" spans="1:13">
      <c r="C100" s="69"/>
      <c r="D100" s="69"/>
    </row>
    <row r="101" spans="1:13" s="14" customFormat="1" ht="21" customHeight="1">
      <c r="A101" s="13"/>
      <c r="B101" s="14" t="s">
        <v>101</v>
      </c>
      <c r="C101" s="15">
        <f>C102+C103+C104</f>
        <v>10037000</v>
      </c>
      <c r="D101" s="58">
        <f>D102+D103+D104</f>
        <v>8794034</v>
      </c>
      <c r="E101" s="16"/>
      <c r="F101" s="45"/>
      <c r="G101" s="49"/>
      <c r="H101" s="16"/>
      <c r="I101" s="17"/>
      <c r="J101" s="18"/>
      <c r="K101" s="18"/>
      <c r="L101" s="19"/>
      <c r="M101" s="19"/>
    </row>
    <row r="102" spans="1:13" s="25" customFormat="1">
      <c r="A102" s="20"/>
      <c r="B102" s="20" t="s">
        <v>102</v>
      </c>
      <c r="C102" s="69">
        <v>2783000</v>
      </c>
      <c r="D102" s="68">
        <v>2588118</v>
      </c>
      <c r="E102" s="21">
        <f>(D102-C102)/C102</f>
        <v>-7.0025871361839742E-2</v>
      </c>
      <c r="F102" s="46"/>
      <c r="G102" s="50"/>
      <c r="H102" s="21" t="e">
        <f>(G102-F102)/F102</f>
        <v>#DIV/0!</v>
      </c>
      <c r="I102" s="22">
        <f>F102*E$2</f>
        <v>0</v>
      </c>
      <c r="J102" s="23">
        <f>F102*(E102-E$2)</f>
        <v>0</v>
      </c>
      <c r="K102" s="23" t="e">
        <f>F102*(H102-E102)</f>
        <v>#DIV/0!</v>
      </c>
      <c r="L102" s="24" t="e">
        <f>SUM(I102:K102)</f>
        <v>#DIV/0!</v>
      </c>
      <c r="M102" s="24">
        <f>G102-F102</f>
        <v>0</v>
      </c>
    </row>
    <row r="103" spans="1:13" s="25" customFormat="1">
      <c r="A103" s="20"/>
      <c r="B103" s="20" t="s">
        <v>103</v>
      </c>
      <c r="C103" s="69">
        <v>2042000</v>
      </c>
      <c r="D103" s="68">
        <v>1803926</v>
      </c>
      <c r="E103" s="21">
        <f>(D103-C103)/C103</f>
        <v>-0.11658863858961802</v>
      </c>
      <c r="F103" s="46"/>
      <c r="G103" s="50"/>
      <c r="H103" s="21" t="e">
        <f>(G103-F103)/F103</f>
        <v>#DIV/0!</v>
      </c>
      <c r="I103" s="22">
        <f>F103*E$2</f>
        <v>0</v>
      </c>
      <c r="J103" s="23">
        <f>F103*(E103-E$2)</f>
        <v>0</v>
      </c>
      <c r="K103" s="23" t="e">
        <f>F103*(H103-E103)</f>
        <v>#DIV/0!</v>
      </c>
      <c r="L103" s="24" t="e">
        <f>SUM(I103:K103)</f>
        <v>#DIV/0!</v>
      </c>
      <c r="M103" s="24">
        <f>G103-F103</f>
        <v>0</v>
      </c>
    </row>
    <row r="104" spans="1:13" s="25" customFormat="1">
      <c r="A104" s="20"/>
      <c r="B104" s="20" t="s">
        <v>104</v>
      </c>
      <c r="C104" s="69">
        <v>5212000</v>
      </c>
      <c r="D104" s="68">
        <v>4401990</v>
      </c>
      <c r="E104" s="21">
        <f>(D104-C104)/C104</f>
        <v>-0.15541250959324635</v>
      </c>
      <c r="F104" s="46"/>
      <c r="G104" s="50"/>
      <c r="H104" s="21" t="e">
        <f>(G104-F104)/F104</f>
        <v>#DIV/0!</v>
      </c>
      <c r="I104" s="22">
        <f>F104*E$2</f>
        <v>0</v>
      </c>
      <c r="J104" s="23">
        <f>F104*(E104-E$2)</f>
        <v>0</v>
      </c>
      <c r="K104" s="23" t="e">
        <f>F104*(H104-E104)</f>
        <v>#DIV/0!</v>
      </c>
      <c r="L104" s="24" t="e">
        <f>SUM(I104:K104)</f>
        <v>#DIV/0!</v>
      </c>
      <c r="M104" s="24">
        <f>G104-F104</f>
        <v>0</v>
      </c>
    </row>
    <row r="107" spans="1:13">
      <c r="H107" s="42" t="s">
        <v>99</v>
      </c>
      <c r="I107" s="33">
        <f>SUM(I3:I104)</f>
        <v>0</v>
      </c>
      <c r="J107" s="33">
        <f>SUM(J3:J104)</f>
        <v>0</v>
      </c>
      <c r="K107" s="33" t="e">
        <f>SUM(K3:K104)</f>
        <v>#DIV/0!</v>
      </c>
      <c r="L107" s="33" t="e">
        <f>SUM(L3:L104)</f>
        <v>#DIV/0!</v>
      </c>
      <c r="M107" s="33">
        <f>SUM(M3:M104)</f>
        <v>0</v>
      </c>
    </row>
  </sheetData>
  <phoneticPr fontId="2" type="noConversion"/>
  <pageMargins left="0.75" right="0.75" top="1" bottom="1" header="0.5" footer="0.5"/>
  <pageSetup scale="87" orientation="landscape"/>
  <headerFooter alignWithMargins="0"/>
  <rowBreaks count="1" manualBreakCount="1">
    <brk id="71" max="11" man="1"/>
  </rowBreaks>
  <ignoredErrors>
    <ignoredError sqref="E2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shift-share</vt:lpstr>
      <vt:lpstr>shift-share w. govt employment</vt:lpstr>
    </vt:vector>
  </TitlesOfParts>
  <Company>CAS, Uof 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santo</dc:creator>
  <cp:lastModifiedBy>Charlie Santo</cp:lastModifiedBy>
  <cp:lastPrinted>2006-11-29T21:56:07Z</cp:lastPrinted>
  <dcterms:created xsi:type="dcterms:W3CDTF">2005-11-15T21:47:53Z</dcterms:created>
  <dcterms:modified xsi:type="dcterms:W3CDTF">2015-11-23T15:15:34Z</dcterms:modified>
</cp:coreProperties>
</file>